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C:\Users\mkrisztina\Documents\Kari Tanács\Kari Tanács 2020-21\2021. május 27\"/>
    </mc:Choice>
  </mc:AlternateContent>
  <xr:revisionPtr revIDLastSave="0" documentId="8_{EFE4FCCA-6BEA-4DDF-B6FC-ED9AE5544EA6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ver_1" sheetId="10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50" i="10" l="1"/>
  <c r="L45" i="10" l="1"/>
  <c r="AN38" i="10"/>
  <c r="AM38" i="10"/>
  <c r="AL38" i="10"/>
  <c r="AH38" i="10"/>
  <c r="AH40" i="10"/>
  <c r="AH39" i="10"/>
  <c r="AI38" i="10"/>
  <c r="AG38" i="10"/>
  <c r="AE38" i="10"/>
  <c r="AF38" i="10"/>
  <c r="Z38" i="10"/>
  <c r="S38" i="10"/>
  <c r="C38" i="10"/>
  <c r="AW38" i="10" l="1"/>
  <c r="AS38" i="10"/>
  <c r="AO39" i="10"/>
  <c r="AP38" i="10"/>
  <c r="AA40" i="10"/>
  <c r="AA39" i="10"/>
  <c r="AB38" i="10"/>
  <c r="Y38" i="10"/>
  <c r="X38" i="10"/>
  <c r="T40" i="10"/>
  <c r="T39" i="10"/>
  <c r="U38" i="10"/>
  <c r="R38" i="10"/>
  <c r="Q38" i="10"/>
  <c r="G38" i="10"/>
  <c r="E38" i="10"/>
  <c r="D38" i="10"/>
  <c r="M40" i="10"/>
  <c r="M39" i="10"/>
  <c r="M41" i="10" s="1"/>
  <c r="N38" i="10"/>
  <c r="L38" i="10"/>
  <c r="K38" i="10"/>
  <c r="J38" i="10"/>
  <c r="F40" i="10"/>
  <c r="F39" i="10"/>
  <c r="Q49" i="10"/>
  <c r="N49" i="10"/>
  <c r="M49" i="10"/>
  <c r="L49" i="10"/>
  <c r="Q48" i="10"/>
  <c r="N48" i="10"/>
  <c r="M48" i="10"/>
  <c r="L48" i="10"/>
  <c r="Q47" i="10"/>
  <c r="N47" i="10"/>
  <c r="M47" i="10"/>
  <c r="L47" i="10"/>
  <c r="Q46" i="10"/>
  <c r="N46" i="10"/>
  <c r="M46" i="10"/>
  <c r="L46" i="10"/>
  <c r="Q45" i="10"/>
  <c r="N45" i="10"/>
  <c r="M45" i="10"/>
  <c r="F41" i="10" l="1"/>
  <c r="M38" i="10"/>
  <c r="M50" i="10"/>
  <c r="O46" i="10"/>
  <c r="O47" i="10"/>
  <c r="O48" i="10"/>
  <c r="F38" i="10"/>
  <c r="AV40" i="10" l="1"/>
  <c r="AO40" i="10"/>
  <c r="AV39" i="10"/>
  <c r="AA41" i="10"/>
  <c r="AU38" i="10"/>
  <c r="AT38" i="10"/>
  <c r="AH41" i="10" l="1"/>
  <c r="AO38" i="10"/>
  <c r="AA38" i="10"/>
  <c r="AO41" i="10"/>
  <c r="AV38" i="10"/>
  <c r="T41" i="10"/>
  <c r="AV41" i="10"/>
  <c r="T38" i="10"/>
  <c r="AE46" i="10"/>
  <c r="AE47" i="10"/>
  <c r="AE48" i="10"/>
  <c r="AE49" i="10"/>
  <c r="AE45" i="10"/>
  <c r="O49" i="10" l="1"/>
  <c r="O45" i="10"/>
  <c r="Q50" i="10"/>
  <c r="R49" i="10" s="1"/>
  <c r="N50" i="10"/>
  <c r="R47" i="10" l="1"/>
  <c r="R48" i="10"/>
  <c r="AE52" i="10" s="1"/>
  <c r="R46" i="10"/>
  <c r="R45" i="10"/>
  <c r="R50" i="10"/>
  <c r="AE53" i="10"/>
  <c r="O50" i="10"/>
  <c r="P48" i="10" s="1"/>
  <c r="P49" i="10" l="1"/>
  <c r="L51" i="10"/>
  <c r="P46" i="10"/>
  <c r="P47" i="10"/>
  <c r="N51" i="10"/>
  <c r="M51" i="10"/>
  <c r="O51" i="10"/>
  <c r="P50" i="10"/>
  <c r="P45" i="10"/>
  <c r="AE51" i="10"/>
  <c r="E46" i="10" l="1"/>
  <c r="F46" i="10"/>
  <c r="G47" i="10"/>
  <c r="G48" i="10"/>
  <c r="D46" i="10"/>
  <c r="H46" i="10"/>
  <c r="G49" i="10" l="1"/>
  <c r="H47" i="10" s="1"/>
  <c r="G46" i="10"/>
  <c r="G52" i="10" l="1"/>
  <c r="G53" i="10"/>
  <c r="F44" i="10"/>
  <c r="D44" i="10"/>
  <c r="E44" i="10"/>
  <c r="G51" i="10"/>
  <c r="H48" i="10"/>
</calcChain>
</file>

<file path=xl/sharedStrings.xml><?xml version="1.0" encoding="utf-8"?>
<sst xmlns="http://schemas.openxmlformats.org/spreadsheetml/2006/main" count="336" uniqueCount="130">
  <si>
    <t>Műszaki kémia</t>
  </si>
  <si>
    <t>Anyagismeret</t>
  </si>
  <si>
    <t>Menedzsment és vállalkozás gazdaságtan</t>
  </si>
  <si>
    <t>Szakdolgozat</t>
  </si>
  <si>
    <t>ea</t>
  </si>
  <si>
    <t>lab</t>
  </si>
  <si>
    <t>f</t>
  </si>
  <si>
    <t>v</t>
  </si>
  <si>
    <t>kr</t>
  </si>
  <si>
    <t>gy</t>
  </si>
  <si>
    <t>ALRT</t>
  </si>
  <si>
    <t>KJIT</t>
  </si>
  <si>
    <t>GJT</t>
  </si>
  <si>
    <t>TT</t>
  </si>
  <si>
    <t>GH</t>
  </si>
  <si>
    <t>SZT</t>
  </si>
  <si>
    <t>SZV</t>
  </si>
  <si>
    <t>össz.</t>
  </si>
  <si>
    <t>KÜLSŐ</t>
  </si>
  <si>
    <t>Matematika A1a</t>
  </si>
  <si>
    <t>Matematika A2a</t>
  </si>
  <si>
    <t>TE90AX00</t>
  </si>
  <si>
    <t>TE90AX02</t>
  </si>
  <si>
    <t>KOJJA106</t>
  </si>
  <si>
    <t>VEKTAKO1</t>
  </si>
  <si>
    <t>KOKGA109</t>
  </si>
  <si>
    <t>Munkavédelem (KOEAA111)</t>
  </si>
  <si>
    <t>Jármű- és hajtáselemek III.</t>
  </si>
  <si>
    <t>KOJHA158</t>
  </si>
  <si>
    <t>Járműgyártás és javítás j</t>
  </si>
  <si>
    <t>KOJJA162</t>
  </si>
  <si>
    <t>Jármű vázszerkezetek</t>
  </si>
  <si>
    <t>KOJKA165</t>
  </si>
  <si>
    <t>SZI</t>
  </si>
  <si>
    <t>Járművek hő- és áramlástech. berendezései I.</t>
  </si>
  <si>
    <t>Programozás</t>
  </si>
  <si>
    <t>Járműszerkezeti anyagok és technológiák</t>
  </si>
  <si>
    <t>JKL rendszerek</t>
  </si>
  <si>
    <t>Járművek hő- és áramlástech. berendezései II.</t>
  </si>
  <si>
    <t>Szabadon választható 02.</t>
  </si>
  <si>
    <t>Szabadon választható 03.</t>
  </si>
  <si>
    <t>Szabadon választható 04.</t>
  </si>
  <si>
    <t>Szabadon választható 05.</t>
  </si>
  <si>
    <t>Jármű- és hajtáselemek I.</t>
  </si>
  <si>
    <t>Jármű- és hajtáselemek II.</t>
  </si>
  <si>
    <t>tárgyak</t>
  </si>
  <si>
    <t>XXX</t>
  </si>
  <si>
    <t>Specializáció 1</t>
  </si>
  <si>
    <t>Specializáció 2</t>
  </si>
  <si>
    <t>Specializáció 3</t>
  </si>
  <si>
    <t>Specializáció 4</t>
  </si>
  <si>
    <t>Specializáció 5</t>
  </si>
  <si>
    <t>Specializáció 6</t>
  </si>
  <si>
    <t>Specializáció 7</t>
  </si>
  <si>
    <t>Specializáció 8</t>
  </si>
  <si>
    <t>Specializáció 9</t>
  </si>
  <si>
    <t>Specializáció 10</t>
  </si>
  <si>
    <t>GTK</t>
  </si>
  <si>
    <t>Mérnöki számítások</t>
  </si>
  <si>
    <t>TTK</t>
  </si>
  <si>
    <t>Tervezett járműmérnöki BSc szak</t>
  </si>
  <si>
    <t>Logikai hálózatok</t>
  </si>
  <si>
    <t>Irányítástechnika</t>
  </si>
  <si>
    <t>Járműmérnöki mechanika</t>
  </si>
  <si>
    <t>Járműmérnöki matematika</t>
  </si>
  <si>
    <t>KOKAA146</t>
  </si>
  <si>
    <t>Mechanika 1</t>
  </si>
  <si>
    <t>Elektrotechnika - elektronika</t>
  </si>
  <si>
    <t>KOKAA139</t>
  </si>
  <si>
    <t>KOVRA431</t>
  </si>
  <si>
    <t>KOGJA450</t>
  </si>
  <si>
    <t>KOJSA143</t>
  </si>
  <si>
    <t>KOVRA140</t>
  </si>
  <si>
    <t>KOJSA446</t>
  </si>
  <si>
    <t>KOJSA447</t>
  </si>
  <si>
    <t>KOVRA463</t>
  </si>
  <si>
    <t>KOKAA137</t>
  </si>
  <si>
    <t>KOKAA138</t>
  </si>
  <si>
    <t>KOVRA464</t>
  </si>
  <si>
    <t>Üzleti jog (GT55A001)</t>
  </si>
  <si>
    <t>Mérnöki alapismeretek</t>
  </si>
  <si>
    <t>Műszaki ábrázolás 1.</t>
  </si>
  <si>
    <t>RHT</t>
  </si>
  <si>
    <t>Mechanika 2A</t>
  </si>
  <si>
    <t>Hő- és áramlástan 1.</t>
  </si>
  <si>
    <t>? KOJSA142</t>
  </si>
  <si>
    <t>? KOVRA144</t>
  </si>
  <si>
    <t>? KOJSA141</t>
  </si>
  <si>
    <t>? KOJHA121</t>
  </si>
  <si>
    <t>? KOJSA455</t>
  </si>
  <si>
    <t>Műszaki ábrázolás 2.</t>
  </si>
  <si>
    <t>Hő- és áramlástan 2.</t>
  </si>
  <si>
    <t>? KOVRA145</t>
  </si>
  <si>
    <t>%</t>
  </si>
  <si>
    <t>MIN</t>
  </si>
  <si>
    <t>MAX</t>
  </si>
  <si>
    <t>Ellenőrzés</t>
  </si>
  <si>
    <t>Óra</t>
  </si>
  <si>
    <t>Természettudományos tantárgy</t>
  </si>
  <si>
    <t>kredit</t>
  </si>
  <si>
    <t>Gazdasági és humán tantárgy</t>
  </si>
  <si>
    <t>Szakmai törzsanyagoz tartozó tantárgy</t>
  </si>
  <si>
    <t>Specializáció tantárgy</t>
  </si>
  <si>
    <t>Tárgyak száma</t>
  </si>
  <si>
    <t>Szabadon választható tantárgy</t>
  </si>
  <si>
    <t>Mutatók:</t>
  </si>
  <si>
    <t>kr/óra</t>
  </si>
  <si>
    <t xml:space="preserve"> </t>
  </si>
  <si>
    <t>Kötelező tantárgy</t>
  </si>
  <si>
    <t>kredit%</t>
  </si>
  <si>
    <t>kr/tárgy</t>
  </si>
  <si>
    <t>Kötelezően választható tantárgy</t>
  </si>
  <si>
    <t>óra/tárgy</t>
  </si>
  <si>
    <t>? KODHA149</t>
  </si>
  <si>
    <t>VJJT</t>
  </si>
  <si>
    <t>TE15AX17</t>
  </si>
  <si>
    <t>VBK</t>
  </si>
  <si>
    <t>?? KOVJA112</t>
  </si>
  <si>
    <t>KUKG</t>
  </si>
  <si>
    <t>Szakmai Gyakorlat 6 hét</t>
  </si>
  <si>
    <t>Szabadon választható 01.</t>
  </si>
  <si>
    <t>Fizika K</t>
  </si>
  <si>
    <t>Matematika A3k</t>
  </si>
  <si>
    <t>TE90AX53</t>
  </si>
  <si>
    <t>Minőségügy a járműtechnkiában (KOGJA154)</t>
  </si>
  <si>
    <t>Mikro- és makroökonómia</t>
  </si>
  <si>
    <t>GT30A400</t>
  </si>
  <si>
    <t>Üzemszervezés (KOKUA169)</t>
  </si>
  <si>
    <t>előadás óraszámnak 40-60 % között kell lennie</t>
  </si>
  <si>
    <t>Mechanika 2B  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</si>
</sst>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8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</font>
    <font>
      <b/>
      <sz val="18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color rgb="FF00B050"/>
      <name val="Calibri"/>
      <family val="2"/>
      <charset val="238"/>
      <scheme val="minor"/>
    </font>
    <font>
      <sz val="12"/>
      <name val="Calibri"/>
      <family val="2"/>
      <charset val="238"/>
    </font>
    <font>
      <sz val="12"/>
      <color rgb="FFFF0000"/>
      <name val="Calibri"/>
      <family val="2"/>
      <charset val="238"/>
    </font>
    <font>
      <sz val="12"/>
      <color rgb="FFC00000"/>
      <name val="Calibri"/>
      <family val="2"/>
      <charset val="238"/>
    </font>
    <font>
      <sz val="11"/>
      <color rgb="FFC00000"/>
      <name val="Calibri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rgb="FFF2DCDB"/>
        <bgColor rgb="FF000000"/>
      </patternFill>
    </fill>
    <fill>
      <patternFill patternType="solid">
        <fgColor rgb="FFDDD9C4"/>
        <bgColor rgb="FF000000"/>
      </patternFill>
    </fill>
    <fill>
      <patternFill patternType="solid">
        <fgColor rgb="FFE4DFEC"/>
        <bgColor rgb="FF000000"/>
      </patternFill>
    </fill>
    <fill>
      <patternFill patternType="solid">
        <fgColor rgb="FFDAEEF3"/>
        <bgColor rgb="FF000000"/>
      </patternFill>
    </fill>
    <fill>
      <patternFill patternType="solid">
        <fgColor rgb="FFFFFF66"/>
        <bgColor indexed="64"/>
      </patternFill>
    </fill>
    <fill>
      <patternFill patternType="solid">
        <fgColor rgb="FFFFFF66"/>
        <bgColor rgb="FF000000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0000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/>
      <bottom/>
      <diagonal/>
    </border>
    <border>
      <left/>
      <right style="medium">
        <color theme="1"/>
      </right>
      <top/>
      <bottom/>
      <diagonal/>
    </border>
    <border>
      <left style="medium">
        <color theme="1"/>
      </left>
      <right/>
      <top style="medium">
        <color indexed="64"/>
      </top>
      <bottom/>
      <diagonal/>
    </border>
    <border>
      <left/>
      <right style="medium">
        <color theme="1"/>
      </right>
      <top style="medium">
        <color indexed="64"/>
      </top>
      <bottom/>
      <diagonal/>
    </border>
    <border>
      <left style="medium">
        <color theme="1"/>
      </left>
      <right/>
      <top/>
      <bottom style="medium">
        <color indexed="64"/>
      </bottom>
      <diagonal/>
    </border>
    <border>
      <left/>
      <right style="medium">
        <color theme="1"/>
      </right>
      <top/>
      <bottom style="medium">
        <color indexed="64"/>
      </bottom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/>
      <right/>
      <top/>
      <bottom style="thick">
        <color rgb="FF990000"/>
      </bottom>
      <diagonal/>
    </border>
    <border>
      <left/>
      <right style="thick">
        <color rgb="FF990000"/>
      </right>
      <top/>
      <bottom/>
      <diagonal/>
    </border>
    <border>
      <left style="thick">
        <color rgb="FF990000"/>
      </left>
      <right/>
      <top/>
      <bottom style="thick">
        <color rgb="FF990000"/>
      </bottom>
      <diagonal/>
    </border>
    <border>
      <left/>
      <right style="thick">
        <color rgb="FF990000"/>
      </right>
      <top/>
      <bottom style="thick">
        <color rgb="FF990000"/>
      </bottom>
      <diagonal/>
    </border>
    <border>
      <left style="thick">
        <color rgb="FF990000"/>
      </left>
      <right/>
      <top style="thick">
        <color rgb="FF990000"/>
      </top>
      <bottom/>
      <diagonal/>
    </border>
    <border>
      <left/>
      <right/>
      <top style="thick">
        <color rgb="FF990000"/>
      </top>
      <bottom/>
      <diagonal/>
    </border>
    <border>
      <left/>
      <right style="thick">
        <color rgb="FF990000"/>
      </right>
      <top style="thick">
        <color rgb="FF990000"/>
      </top>
      <bottom/>
      <diagonal/>
    </border>
    <border>
      <left style="thick">
        <color rgb="FF990000"/>
      </left>
      <right/>
      <top/>
      <bottom/>
      <diagonal/>
    </border>
    <border>
      <left style="thick">
        <color rgb="FF990000"/>
      </left>
      <right/>
      <top/>
      <bottom style="medium">
        <color theme="1"/>
      </bottom>
      <diagonal/>
    </border>
    <border>
      <left/>
      <right style="thick">
        <color rgb="FF990000"/>
      </right>
      <top/>
      <bottom style="medium">
        <color theme="1"/>
      </bottom>
      <diagonal/>
    </border>
    <border>
      <left style="thick">
        <color rgb="FF990000"/>
      </left>
      <right/>
      <top style="medium">
        <color theme="1"/>
      </top>
      <bottom/>
      <diagonal/>
    </border>
    <border>
      <left/>
      <right style="thick">
        <color rgb="FF990000"/>
      </right>
      <top style="medium">
        <color theme="1"/>
      </top>
      <bottom/>
      <diagonal/>
    </border>
    <border>
      <left/>
      <right style="thick">
        <color rgb="FF990000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thick">
        <color rgb="FFC00000"/>
      </right>
      <top/>
      <bottom style="thick">
        <color rgb="FFC00000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8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9" fontId="0" fillId="0" borderId="10" xfId="1" applyFont="1" applyBorder="1" applyAlignment="1">
      <alignment vertical="center"/>
    </xf>
    <xf numFmtId="9" fontId="0" fillId="0" borderId="0" xfId="1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6" borderId="27" xfId="0" applyFont="1" applyFill="1" applyBorder="1"/>
    <xf numFmtId="0" fontId="4" fillId="6" borderId="28" xfId="0" applyFont="1" applyFill="1" applyBorder="1"/>
    <xf numFmtId="0" fontId="4" fillId="6" borderId="30" xfId="0" applyFont="1" applyFill="1" applyBorder="1"/>
    <xf numFmtId="0" fontId="4" fillId="6" borderId="0" xfId="0" applyFont="1" applyFill="1" applyBorder="1"/>
    <xf numFmtId="0" fontId="4" fillId="6" borderId="24" xfId="0" applyFont="1" applyFill="1" applyBorder="1"/>
    <xf numFmtId="0" fontId="4" fillId="6" borderId="31" xfId="0" applyFont="1" applyFill="1" applyBorder="1" applyAlignment="1">
      <alignment horizontal="center"/>
    </xf>
    <xf numFmtId="0" fontId="4" fillId="6" borderId="21" xfId="0" applyFont="1" applyFill="1" applyBorder="1" applyAlignment="1">
      <alignment horizontal="center"/>
    </xf>
    <xf numFmtId="0" fontId="4" fillId="6" borderId="32" xfId="0" applyFont="1" applyFill="1" applyBorder="1" applyAlignment="1">
      <alignment horizontal="center"/>
    </xf>
    <xf numFmtId="0" fontId="4" fillId="6" borderId="33" xfId="0" applyFont="1" applyFill="1" applyBorder="1"/>
    <xf numFmtId="0" fontId="4" fillId="6" borderId="12" xfId="0" applyFont="1" applyFill="1" applyBorder="1"/>
    <xf numFmtId="0" fontId="4" fillId="6" borderId="34" xfId="0" applyFont="1" applyFill="1" applyBorder="1"/>
    <xf numFmtId="0" fontId="4" fillId="6" borderId="25" xfId="0" applyFont="1" applyFill="1" applyBorder="1" applyAlignment="1">
      <alignment horizontal="center"/>
    </xf>
    <xf numFmtId="0" fontId="4" fillId="6" borderId="23" xfId="0" applyFont="1" applyFill="1" applyBorder="1" applyAlignment="1">
      <alignment horizontal="center"/>
    </xf>
    <xf numFmtId="0" fontId="4" fillId="6" borderId="26" xfId="0" applyFont="1" applyFill="1" applyBorder="1" applyAlignment="1">
      <alignment horizontal="center"/>
    </xf>
    <xf numFmtId="0" fontId="4" fillId="6" borderId="30" xfId="0" applyFont="1" applyFill="1" applyBorder="1" applyAlignment="1">
      <alignment horizontal="center"/>
    </xf>
    <xf numFmtId="0" fontId="4" fillId="6" borderId="0" xfId="0" applyFont="1" applyFill="1" applyBorder="1" applyAlignment="1">
      <alignment horizontal="center"/>
    </xf>
    <xf numFmtId="0" fontId="4" fillId="6" borderId="29" xfId="0" applyFont="1" applyFill="1" applyBorder="1"/>
    <xf numFmtId="0" fontId="6" fillId="0" borderId="0" xfId="0" applyFont="1"/>
    <xf numFmtId="0" fontId="7" fillId="0" borderId="0" xfId="0" applyFont="1"/>
    <xf numFmtId="0" fontId="0" fillId="0" borderId="10" xfId="0" applyBorder="1" applyAlignment="1">
      <alignment horizontal="center" vertical="center"/>
    </xf>
    <xf numFmtId="0" fontId="5" fillId="2" borderId="11" xfId="0" applyFont="1" applyFill="1" applyBorder="1" applyAlignment="1">
      <alignment vertical="center"/>
    </xf>
    <xf numFmtId="0" fontId="5" fillId="2" borderId="12" xfId="0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4" borderId="11" xfId="0" applyFont="1" applyFill="1" applyBorder="1" applyAlignment="1">
      <alignment vertical="center"/>
    </xf>
    <xf numFmtId="0" fontId="5" fillId="4" borderId="12" xfId="0" applyFont="1" applyFill="1" applyBorder="1" applyAlignment="1">
      <alignment vertical="center"/>
    </xf>
    <xf numFmtId="0" fontId="5" fillId="4" borderId="13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vertical="center"/>
    </xf>
    <xf numFmtId="0" fontId="5" fillId="4" borderId="14" xfId="0" applyFont="1" applyFill="1" applyBorder="1" applyAlignment="1">
      <alignment vertical="center"/>
    </xf>
    <xf numFmtId="0" fontId="5" fillId="4" borderId="0" xfId="0" applyFont="1" applyFill="1" applyBorder="1" applyAlignment="1">
      <alignment vertical="center"/>
    </xf>
    <xf numFmtId="0" fontId="5" fillId="4" borderId="15" xfId="0" applyFont="1" applyFill="1" applyBorder="1" applyAlignment="1">
      <alignment vertical="center"/>
    </xf>
    <xf numFmtId="0" fontId="5" fillId="2" borderId="21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4" borderId="20" xfId="0" applyFont="1" applyFill="1" applyBorder="1" applyAlignment="1">
      <alignment horizontal="center" vertical="center"/>
    </xf>
    <xf numFmtId="0" fontId="5" fillId="4" borderId="21" xfId="0" applyFont="1" applyFill="1" applyBorder="1" applyAlignment="1">
      <alignment horizontal="center" vertical="center"/>
    </xf>
    <xf numFmtId="0" fontId="5" fillId="4" borderId="22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5" fillId="2" borderId="8" xfId="0" applyFont="1" applyFill="1" applyBorder="1" applyAlignment="1">
      <alignment vertical="center"/>
    </xf>
    <xf numFmtId="0" fontId="2" fillId="4" borderId="0" xfId="0" applyFont="1" applyFill="1" applyBorder="1" applyAlignment="1">
      <alignment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5" borderId="16" xfId="0" applyFont="1" applyFill="1" applyBorder="1" applyAlignment="1">
      <alignment vertical="center"/>
    </xf>
    <xf numFmtId="0" fontId="5" fillId="5" borderId="8" xfId="0" applyFont="1" applyFill="1" applyBorder="1" applyAlignment="1">
      <alignment vertical="center"/>
    </xf>
    <xf numFmtId="0" fontId="5" fillId="5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vertical="center"/>
    </xf>
    <xf numFmtId="0" fontId="2" fillId="4" borderId="0" xfId="0" applyFont="1" applyFill="1" applyBorder="1" applyAlignment="1">
      <alignment horizontal="center" vertical="center"/>
    </xf>
    <xf numFmtId="0" fontId="5" fillId="5" borderId="18" xfId="0" applyFont="1" applyFill="1" applyBorder="1" applyAlignment="1">
      <alignment horizontal="center" vertical="center"/>
    </xf>
    <xf numFmtId="0" fontId="5" fillId="5" borderId="9" xfId="0" applyFont="1" applyFill="1" applyBorder="1" applyAlignment="1">
      <alignment horizontal="center" vertical="center"/>
    </xf>
    <xf numFmtId="0" fontId="5" fillId="5" borderId="19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left" vertical="center"/>
    </xf>
    <xf numFmtId="0" fontId="5" fillId="2" borderId="5" xfId="0" applyFont="1" applyFill="1" applyBorder="1" applyAlignment="1">
      <alignment horizontal="center" vertical="center"/>
    </xf>
    <xf numFmtId="0" fontId="5" fillId="5" borderId="14" xfId="0" applyFont="1" applyFill="1" applyBorder="1" applyAlignment="1">
      <alignment horizontal="center" vertical="center"/>
    </xf>
    <xf numFmtId="0" fontId="5" fillId="5" borderId="0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left" vertical="center"/>
    </xf>
    <xf numFmtId="0" fontId="5" fillId="4" borderId="0" xfId="0" applyFont="1" applyFill="1" applyBorder="1" applyAlignment="1">
      <alignment horizontal="center" vertical="center"/>
    </xf>
    <xf numFmtId="0" fontId="5" fillId="4" borderId="15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vertical="center"/>
    </xf>
    <xf numFmtId="0" fontId="5" fillId="4" borderId="3" xfId="0" applyFont="1" applyFill="1" applyBorder="1" applyAlignment="1">
      <alignment vertical="center"/>
    </xf>
    <xf numFmtId="0" fontId="5" fillId="4" borderId="5" xfId="0" applyFont="1" applyFill="1" applyBorder="1" applyAlignment="1">
      <alignment horizontal="center" vertical="center"/>
    </xf>
    <xf numFmtId="0" fontId="5" fillId="4" borderId="14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vertical="center"/>
    </xf>
    <xf numFmtId="0" fontId="5" fillId="4" borderId="8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vertical="center"/>
    </xf>
    <xf numFmtId="0" fontId="5" fillId="4" borderId="4" xfId="0" applyFont="1" applyFill="1" applyBorder="1" applyAlignment="1">
      <alignment horizontal="center" vertical="center"/>
    </xf>
    <xf numFmtId="0" fontId="5" fillId="4" borderId="14" xfId="0" applyFont="1" applyFill="1" applyBorder="1" applyAlignment="1">
      <alignment horizontal="left" vertical="center"/>
    </xf>
    <xf numFmtId="0" fontId="5" fillId="4" borderId="3" xfId="0" applyFont="1" applyFill="1" applyBorder="1" applyAlignment="1">
      <alignment horizontal="center" vertical="center"/>
    </xf>
    <xf numFmtId="0" fontId="5" fillId="5" borderId="35" xfId="0" applyFont="1" applyFill="1" applyBorder="1" applyAlignment="1">
      <alignment vertical="center"/>
    </xf>
    <xf numFmtId="0" fontId="5" fillId="5" borderId="2" xfId="0" applyFont="1" applyFill="1" applyBorder="1" applyAlignment="1">
      <alignment horizontal="center" vertical="center"/>
    </xf>
    <xf numFmtId="0" fontId="5" fillId="4" borderId="13" xfId="0" applyFont="1" applyFill="1" applyBorder="1" applyAlignment="1">
      <alignment horizontal="center" vertical="center"/>
    </xf>
    <xf numFmtId="9" fontId="0" fillId="0" borderId="0" xfId="1" applyFont="1" applyAlignment="1">
      <alignment horizontal="center" vertical="center"/>
    </xf>
    <xf numFmtId="0" fontId="0" fillId="0" borderId="36" xfId="0" applyBorder="1" applyAlignment="1">
      <alignment vertical="center"/>
    </xf>
    <xf numFmtId="0" fontId="0" fillId="8" borderId="10" xfId="0" applyFill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8" xfId="0" applyBorder="1"/>
    <xf numFmtId="0" fontId="0" fillId="0" borderId="36" xfId="0" applyBorder="1"/>
    <xf numFmtId="0" fontId="8" fillId="0" borderId="10" xfId="0" applyFont="1" applyBorder="1"/>
    <xf numFmtId="0" fontId="0" fillId="0" borderId="8" xfId="0" applyBorder="1"/>
    <xf numFmtId="2" fontId="0" fillId="0" borderId="0" xfId="0" applyNumberFormat="1"/>
    <xf numFmtId="9" fontId="0" fillId="0" borderId="37" xfId="0" applyNumberFormat="1" applyBorder="1" applyAlignment="1">
      <alignment horizontal="center" vertical="center"/>
    </xf>
    <xf numFmtId="9" fontId="0" fillId="0" borderId="38" xfId="0" applyNumberFormat="1" applyBorder="1" applyAlignment="1">
      <alignment horizontal="center" vertical="center"/>
    </xf>
    <xf numFmtId="0" fontId="5" fillId="3" borderId="11" xfId="0" applyFont="1" applyFill="1" applyBorder="1" applyAlignment="1">
      <alignment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vertical="center"/>
    </xf>
    <xf numFmtId="0" fontId="5" fillId="3" borderId="0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vertical="center"/>
    </xf>
    <xf numFmtId="0" fontId="5" fillId="3" borderId="15" xfId="0" applyFont="1" applyFill="1" applyBorder="1" applyAlignment="1">
      <alignment horizontal="center" vertical="center"/>
    </xf>
    <xf numFmtId="0" fontId="5" fillId="3" borderId="20" xfId="0" applyFont="1" applyFill="1" applyBorder="1" applyAlignment="1">
      <alignment horizontal="center" vertical="center"/>
    </xf>
    <xf numFmtId="0" fontId="5" fillId="3" borderId="21" xfId="0" applyFont="1" applyFill="1" applyBorder="1" applyAlignment="1">
      <alignment horizontal="center" vertical="center"/>
    </xf>
    <xf numFmtId="0" fontId="5" fillId="3" borderId="22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vertical="center"/>
    </xf>
    <xf numFmtId="0" fontId="5" fillId="4" borderId="4" xfId="0" applyFont="1" applyFill="1" applyBorder="1" applyAlignment="1">
      <alignment vertical="center"/>
    </xf>
    <xf numFmtId="0" fontId="2" fillId="2" borderId="7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7" borderId="7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0" fontId="5" fillId="7" borderId="21" xfId="0" applyFont="1" applyFill="1" applyBorder="1" applyAlignment="1">
      <alignment horizontal="center" vertical="center"/>
    </xf>
    <xf numFmtId="0" fontId="5" fillId="7" borderId="0" xfId="0" applyFont="1" applyFill="1" applyBorder="1" applyAlignment="1">
      <alignment vertical="center"/>
    </xf>
    <xf numFmtId="0" fontId="5" fillId="7" borderId="15" xfId="0" applyFont="1" applyFill="1" applyBorder="1" applyAlignment="1">
      <alignment vertical="center"/>
    </xf>
    <xf numFmtId="0" fontId="5" fillId="7" borderId="22" xfId="0" applyFont="1" applyFill="1" applyBorder="1" applyAlignment="1">
      <alignment horizontal="center" vertical="center"/>
    </xf>
    <xf numFmtId="0" fontId="4" fillId="6" borderId="39" xfId="0" applyFont="1" applyFill="1" applyBorder="1"/>
    <xf numFmtId="0" fontId="5" fillId="4" borderId="5" xfId="0" applyFont="1" applyFill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9" borderId="0" xfId="0" applyFont="1" applyFill="1" applyAlignment="1">
      <alignment horizontal="left" vertical="center"/>
    </xf>
    <xf numFmtId="0" fontId="8" fillId="0" borderId="10" xfId="0" applyFont="1" applyFill="1" applyBorder="1"/>
    <xf numFmtId="0" fontId="10" fillId="4" borderId="0" xfId="0" applyFont="1" applyFill="1" applyBorder="1" applyAlignment="1">
      <alignment vertical="center"/>
    </xf>
    <xf numFmtId="0" fontId="9" fillId="3" borderId="11" xfId="0" applyFont="1" applyFill="1" applyBorder="1" applyAlignment="1">
      <alignment vertical="center"/>
    </xf>
    <xf numFmtId="0" fontId="5" fillId="5" borderId="1" xfId="0" applyFont="1" applyFill="1" applyBorder="1" applyAlignment="1">
      <alignment vertical="center"/>
    </xf>
    <xf numFmtId="0" fontId="4" fillId="6" borderId="0" xfId="0" applyFont="1" applyFill="1" applyBorder="1" applyAlignment="1">
      <alignment horizontal="center" vertical="center"/>
    </xf>
    <xf numFmtId="0" fontId="4" fillId="6" borderId="30" xfId="0" applyFont="1" applyFill="1" applyBorder="1" applyAlignment="1"/>
    <xf numFmtId="0" fontId="4" fillId="6" borderId="0" xfId="0" applyFont="1" applyFill="1" applyBorder="1" applyAlignment="1"/>
    <xf numFmtId="0" fontId="4" fillId="6" borderId="0" xfId="0" applyFont="1" applyFill="1" applyBorder="1" applyAlignment="1">
      <alignment vertical="top"/>
    </xf>
    <xf numFmtId="0" fontId="5" fillId="5" borderId="13" xfId="0" applyFont="1" applyFill="1" applyBorder="1" applyAlignment="1">
      <alignment vertical="center"/>
    </xf>
    <xf numFmtId="0" fontId="5" fillId="5" borderId="6" xfId="0" applyFont="1" applyFill="1" applyBorder="1" applyAlignment="1">
      <alignment horizontal="center" vertical="center"/>
    </xf>
    <xf numFmtId="0" fontId="5" fillId="5" borderId="20" xfId="0" applyFont="1" applyFill="1" applyBorder="1" applyAlignment="1">
      <alignment horizontal="center" vertical="center"/>
    </xf>
    <xf numFmtId="0" fontId="5" fillId="5" borderId="21" xfId="0" applyFont="1" applyFill="1" applyBorder="1" applyAlignment="1">
      <alignment horizontal="center" vertical="center"/>
    </xf>
    <xf numFmtId="0" fontId="5" fillId="5" borderId="32" xfId="0" applyFont="1" applyFill="1" applyBorder="1" applyAlignment="1">
      <alignment horizontal="center" vertical="center"/>
    </xf>
    <xf numFmtId="0" fontId="4" fillId="6" borderId="40" xfId="0" applyFont="1" applyFill="1" applyBorder="1" applyAlignment="1">
      <alignment horizontal="center"/>
    </xf>
    <xf numFmtId="0" fontId="11" fillId="4" borderId="1" xfId="0" applyFont="1" applyFill="1" applyBorder="1" applyAlignment="1">
      <alignment vertical="center"/>
    </xf>
    <xf numFmtId="0" fontId="11" fillId="4" borderId="8" xfId="0" applyFont="1" applyFill="1" applyBorder="1" applyAlignment="1">
      <alignment horizontal="center" vertical="center"/>
    </xf>
    <xf numFmtId="0" fontId="11" fillId="4" borderId="3" xfId="0" applyFont="1" applyFill="1" applyBorder="1" applyAlignment="1">
      <alignment vertical="center"/>
    </xf>
    <xf numFmtId="0" fontId="11" fillId="4" borderId="0" xfId="0" applyFont="1" applyFill="1" applyBorder="1" applyAlignment="1">
      <alignment horizontal="center" vertical="center"/>
    </xf>
    <xf numFmtId="0" fontId="11" fillId="4" borderId="2" xfId="0" applyFont="1" applyFill="1" applyBorder="1" applyAlignment="1">
      <alignment horizontal="center" vertical="center"/>
    </xf>
    <xf numFmtId="0" fontId="11" fillId="4" borderId="9" xfId="0" applyFont="1" applyFill="1" applyBorder="1" applyAlignment="1">
      <alignment horizontal="center" vertical="center"/>
    </xf>
    <xf numFmtId="0" fontId="11" fillId="4" borderId="6" xfId="0" applyFont="1" applyFill="1" applyBorder="1" applyAlignment="1">
      <alignment horizontal="center" vertical="center"/>
    </xf>
    <xf numFmtId="0" fontId="11" fillId="4" borderId="14" xfId="0" applyFont="1" applyFill="1" applyBorder="1" applyAlignment="1">
      <alignment vertical="center"/>
    </xf>
    <xf numFmtId="0" fontId="11" fillId="2" borderId="12" xfId="0" applyFont="1" applyFill="1" applyBorder="1" applyAlignment="1">
      <alignment vertical="center"/>
    </xf>
    <xf numFmtId="0" fontId="11" fillId="2" borderId="0" xfId="0" applyFont="1" applyFill="1" applyBorder="1" applyAlignment="1">
      <alignment vertical="center"/>
    </xf>
    <xf numFmtId="0" fontId="11" fillId="2" borderId="21" xfId="0" applyFont="1" applyFill="1" applyBorder="1" applyAlignment="1">
      <alignment horizontal="center" vertical="center"/>
    </xf>
    <xf numFmtId="0" fontId="11" fillId="4" borderId="21" xfId="0" applyFont="1" applyFill="1" applyBorder="1" applyAlignment="1">
      <alignment horizontal="center" vertical="center"/>
    </xf>
    <xf numFmtId="0" fontId="11" fillId="4" borderId="22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vertical="center"/>
    </xf>
    <xf numFmtId="0" fontId="11" fillId="2" borderId="14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0" fontId="11" fillId="2" borderId="15" xfId="0" applyFont="1" applyFill="1" applyBorder="1" applyAlignment="1">
      <alignment horizontal="center" vertical="center"/>
    </xf>
    <xf numFmtId="0" fontId="11" fillId="4" borderId="11" xfId="0" applyFont="1" applyFill="1" applyBorder="1" applyAlignment="1">
      <alignment vertical="center"/>
    </xf>
    <xf numFmtId="0" fontId="11" fillId="4" borderId="12" xfId="0" applyFont="1" applyFill="1" applyBorder="1" applyAlignment="1">
      <alignment vertical="center"/>
    </xf>
    <xf numFmtId="0" fontId="11" fillId="4" borderId="13" xfId="0" applyFont="1" applyFill="1" applyBorder="1" applyAlignment="1">
      <alignment horizontal="center" vertical="center"/>
    </xf>
    <xf numFmtId="0" fontId="11" fillId="4" borderId="20" xfId="0" applyFont="1" applyFill="1" applyBorder="1" applyAlignment="1">
      <alignment horizontal="center" vertical="center"/>
    </xf>
    <xf numFmtId="0" fontId="11" fillId="2" borderId="22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vertical="center"/>
    </xf>
    <xf numFmtId="0" fontId="12" fillId="4" borderId="22" xfId="0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left" vertical="center"/>
    </xf>
    <xf numFmtId="0" fontId="11" fillId="3" borderId="11" xfId="0" applyFont="1" applyFill="1" applyBorder="1" applyAlignment="1">
      <alignment vertical="center"/>
    </xf>
    <xf numFmtId="0" fontId="11" fillId="4" borderId="18" xfId="0" applyFont="1" applyFill="1" applyBorder="1" applyAlignment="1">
      <alignment horizontal="center" vertical="center"/>
    </xf>
    <xf numFmtId="0" fontId="11" fillId="3" borderId="2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</cellXfs>
  <cellStyles count="2">
    <cellStyle name="Normál" xfId="0" builtinId="0"/>
    <cellStyle name="Százalék" xfId="1" builtinId="5"/>
  </cellStyles>
  <dxfs count="0"/>
  <tableStyles count="0" defaultTableStyle="TableStyleMedium2" defaultPivotStyle="PivotStyleLight16"/>
  <colors>
    <mruColors>
      <color rgb="FFFFFF66"/>
      <color rgb="FFE4DFEC"/>
      <color rgb="FFDAEEF3"/>
      <color rgb="FFDDD9C4"/>
      <color rgb="FFF2DCDB"/>
      <color rgb="FFFFFF99"/>
      <color rgb="FF990000"/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J80"/>
  <sheetViews>
    <sheetView tabSelected="1" topLeftCell="W13" zoomScale="70" zoomScaleNormal="70" workbookViewId="0">
      <selection activeCell="AP12" sqref="AP12"/>
    </sheetView>
  </sheetViews>
  <sheetFormatPr defaultRowHeight="14.4" x14ac:dyDescent="0.3"/>
  <cols>
    <col min="1" max="1" width="3" customWidth="1"/>
    <col min="2" max="2" width="3.44140625" customWidth="1"/>
    <col min="3" max="3" width="6.88671875" customWidth="1"/>
    <col min="4" max="15" width="6.109375" customWidth="1"/>
    <col min="16" max="16" width="7" customWidth="1"/>
    <col min="17" max="27" width="6.109375" customWidth="1"/>
    <col min="28" max="28" width="6.6640625" customWidth="1"/>
    <col min="29" max="44" width="6.109375" customWidth="1"/>
    <col min="45" max="51" width="6.44140625" customWidth="1"/>
    <col min="52" max="52" width="5.6640625" customWidth="1"/>
    <col min="53" max="53" width="9" customWidth="1"/>
    <col min="54" max="54" width="6.44140625" customWidth="1"/>
    <col min="55" max="59" width="9" customWidth="1"/>
  </cols>
  <sheetData>
    <row r="1" spans="2:51" ht="23.4" x14ac:dyDescent="0.45">
      <c r="C1" s="26" t="s">
        <v>60</v>
      </c>
    </row>
    <row r="2" spans="2:51" ht="24" thickBot="1" x14ac:dyDescent="0.35">
      <c r="B2" s="1"/>
      <c r="C2" s="176">
        <v>1</v>
      </c>
      <c r="D2" s="176"/>
      <c r="E2" s="176"/>
      <c r="F2" s="176"/>
      <c r="G2" s="176"/>
      <c r="H2" s="176"/>
      <c r="I2" s="176"/>
      <c r="J2" s="176">
        <v>2</v>
      </c>
      <c r="K2" s="176"/>
      <c r="L2" s="176"/>
      <c r="M2" s="176"/>
      <c r="N2" s="176"/>
      <c r="O2" s="176"/>
      <c r="P2" s="176"/>
      <c r="Q2" s="176">
        <v>3</v>
      </c>
      <c r="R2" s="176"/>
      <c r="S2" s="176"/>
      <c r="T2" s="176"/>
      <c r="U2" s="176"/>
      <c r="V2" s="176"/>
      <c r="W2" s="176"/>
      <c r="X2" s="176">
        <v>4</v>
      </c>
      <c r="Y2" s="176"/>
      <c r="Z2" s="176"/>
      <c r="AA2" s="176"/>
      <c r="AB2" s="176"/>
      <c r="AC2" s="176"/>
      <c r="AD2" s="176"/>
      <c r="AE2" s="176">
        <v>5</v>
      </c>
      <c r="AF2" s="176"/>
      <c r="AG2" s="176"/>
      <c r="AH2" s="176"/>
      <c r="AI2" s="176"/>
      <c r="AJ2" s="176"/>
      <c r="AK2" s="176"/>
      <c r="AL2" s="177">
        <v>6</v>
      </c>
      <c r="AM2" s="177"/>
      <c r="AN2" s="177"/>
      <c r="AO2" s="177"/>
      <c r="AP2" s="177"/>
      <c r="AQ2" s="177"/>
      <c r="AR2" s="177"/>
      <c r="AS2" s="176">
        <v>7</v>
      </c>
      <c r="AT2" s="176"/>
      <c r="AU2" s="176"/>
      <c r="AV2" s="176"/>
      <c r="AW2" s="176"/>
      <c r="AX2" s="176"/>
      <c r="AY2" s="176"/>
    </row>
    <row r="3" spans="2:51" ht="15.6" x14ac:dyDescent="0.3">
      <c r="B3" s="6">
        <v>1</v>
      </c>
      <c r="C3" s="29" t="s">
        <v>19</v>
      </c>
      <c r="D3" s="30"/>
      <c r="E3" s="30"/>
      <c r="F3" s="30"/>
      <c r="G3" s="30"/>
      <c r="H3" s="30"/>
      <c r="I3" s="31"/>
      <c r="J3" s="29" t="s">
        <v>20</v>
      </c>
      <c r="K3" s="30"/>
      <c r="L3" s="30"/>
      <c r="M3" s="30"/>
      <c r="N3" s="30"/>
      <c r="O3" s="30"/>
      <c r="P3" s="31"/>
      <c r="Q3" s="29" t="s">
        <v>122</v>
      </c>
      <c r="R3" s="30"/>
      <c r="S3" s="30"/>
      <c r="T3" s="30"/>
      <c r="U3" s="30"/>
      <c r="V3" s="30"/>
      <c r="W3" s="30"/>
      <c r="X3" s="158" t="s">
        <v>91</v>
      </c>
      <c r="Y3" s="30"/>
      <c r="Z3" s="30"/>
      <c r="AA3" s="30"/>
      <c r="AB3" s="30"/>
      <c r="AC3" s="30"/>
      <c r="AD3" s="31"/>
      <c r="AE3" s="32" t="s">
        <v>31</v>
      </c>
      <c r="AF3" s="33"/>
      <c r="AG3" s="33"/>
      <c r="AH3" s="33"/>
      <c r="AI3" s="33"/>
      <c r="AJ3" s="33"/>
      <c r="AK3" s="34"/>
      <c r="AL3" s="172" t="s">
        <v>125</v>
      </c>
      <c r="AM3" s="106"/>
      <c r="AN3" s="106"/>
      <c r="AO3" s="106"/>
      <c r="AP3" s="106"/>
      <c r="AQ3" s="107"/>
      <c r="AR3" s="108"/>
      <c r="AS3" s="172" t="s">
        <v>2</v>
      </c>
      <c r="AT3" s="107"/>
      <c r="AU3" s="107"/>
      <c r="AV3" s="107"/>
      <c r="AW3" s="107"/>
      <c r="AX3" s="107"/>
      <c r="AY3" s="108"/>
    </row>
    <row r="4" spans="2:51" ht="15.6" x14ac:dyDescent="0.3">
      <c r="B4" s="6">
        <v>2</v>
      </c>
      <c r="C4" s="35" t="s">
        <v>21</v>
      </c>
      <c r="D4" s="36"/>
      <c r="E4" s="36"/>
      <c r="F4" s="36"/>
      <c r="G4" s="36"/>
      <c r="H4" s="36"/>
      <c r="I4" s="38"/>
      <c r="J4" s="35" t="s">
        <v>22</v>
      </c>
      <c r="K4" s="36"/>
      <c r="L4" s="36"/>
      <c r="M4" s="36"/>
      <c r="N4" s="36"/>
      <c r="O4" s="36"/>
      <c r="P4" s="38"/>
      <c r="Q4" s="35" t="s">
        <v>123</v>
      </c>
      <c r="R4" s="36"/>
      <c r="S4" s="36"/>
      <c r="T4" s="36"/>
      <c r="U4" s="36"/>
      <c r="V4" s="36"/>
      <c r="W4" s="36"/>
      <c r="X4" s="159" t="s">
        <v>92</v>
      </c>
      <c r="Y4" s="36"/>
      <c r="Z4" s="36"/>
      <c r="AA4" s="36"/>
      <c r="AB4" s="36"/>
      <c r="AC4" s="36"/>
      <c r="AD4" s="38"/>
      <c r="AE4" s="39" t="s">
        <v>32</v>
      </c>
      <c r="AF4" s="40"/>
      <c r="AG4" s="40"/>
      <c r="AH4" s="40"/>
      <c r="AI4" s="40"/>
      <c r="AJ4" s="40"/>
      <c r="AK4" s="41"/>
      <c r="AL4" s="109" t="s">
        <v>126</v>
      </c>
      <c r="AM4" s="110"/>
      <c r="AN4" s="110"/>
      <c r="AO4" s="110"/>
      <c r="AP4" s="110"/>
      <c r="AQ4" s="111"/>
      <c r="AR4" s="112"/>
      <c r="AS4" s="109" t="s">
        <v>25</v>
      </c>
      <c r="AT4" s="111"/>
      <c r="AU4" s="111"/>
      <c r="AV4" s="111"/>
      <c r="AW4" s="111"/>
      <c r="AX4" s="111"/>
      <c r="AY4" s="112"/>
    </row>
    <row r="5" spans="2:51" ht="16.2" thickBot="1" x14ac:dyDescent="0.35">
      <c r="B5" s="6">
        <v>3</v>
      </c>
      <c r="C5" s="35"/>
      <c r="D5" s="36"/>
      <c r="E5" s="36"/>
      <c r="F5" s="36"/>
      <c r="G5" s="36"/>
      <c r="H5" s="36"/>
      <c r="I5" s="38"/>
      <c r="J5" s="35"/>
      <c r="K5" s="36"/>
      <c r="L5" s="36"/>
      <c r="M5" s="36"/>
      <c r="N5" s="36"/>
      <c r="O5" s="36"/>
      <c r="P5" s="38"/>
      <c r="Q5" s="35"/>
      <c r="R5" s="36"/>
      <c r="S5" s="36"/>
      <c r="T5" s="36"/>
      <c r="U5" s="36"/>
      <c r="V5" s="36"/>
      <c r="W5" s="36" t="s">
        <v>59</v>
      </c>
      <c r="X5" s="35"/>
      <c r="Y5" s="36"/>
      <c r="Z5" s="36"/>
      <c r="AA5" s="36"/>
      <c r="AB5" s="36"/>
      <c r="AC5" s="36"/>
      <c r="AD5" s="37"/>
      <c r="AE5" s="46">
        <v>2</v>
      </c>
      <c r="AF5" s="47">
        <v>1</v>
      </c>
      <c r="AG5" s="47">
        <v>0</v>
      </c>
      <c r="AH5" s="47" t="s">
        <v>6</v>
      </c>
      <c r="AI5" s="47">
        <v>3</v>
      </c>
      <c r="AJ5" s="47" t="s">
        <v>15</v>
      </c>
      <c r="AK5" s="157" t="s">
        <v>114</v>
      </c>
      <c r="AL5" s="109"/>
      <c r="AM5" s="110"/>
      <c r="AN5" s="110"/>
      <c r="AO5" s="110"/>
      <c r="AP5" s="110"/>
      <c r="AQ5" s="111"/>
      <c r="AR5" s="112" t="s">
        <v>57</v>
      </c>
      <c r="AS5" s="109"/>
      <c r="AT5" s="111"/>
      <c r="AU5" s="111"/>
      <c r="AV5" s="111"/>
      <c r="AW5" s="111"/>
      <c r="AX5" s="111"/>
      <c r="AY5" s="112"/>
    </row>
    <row r="6" spans="2:51" ht="16.2" thickBot="1" x14ac:dyDescent="0.35">
      <c r="B6" s="6">
        <v>4</v>
      </c>
      <c r="C6" s="35"/>
      <c r="D6" s="36"/>
      <c r="E6" s="36"/>
      <c r="F6" s="36"/>
      <c r="G6" s="36"/>
      <c r="H6" s="36"/>
      <c r="I6" s="38"/>
      <c r="J6" s="35"/>
      <c r="K6" s="36"/>
      <c r="L6" s="36"/>
      <c r="M6" s="36"/>
      <c r="N6" s="36"/>
      <c r="O6" s="36"/>
      <c r="P6" s="38"/>
      <c r="Q6" s="44">
        <v>2</v>
      </c>
      <c r="R6" s="42">
        <v>2</v>
      </c>
      <c r="S6" s="42">
        <v>0</v>
      </c>
      <c r="T6" s="42" t="s">
        <v>7</v>
      </c>
      <c r="U6" s="42">
        <v>4</v>
      </c>
      <c r="V6" s="42" t="s">
        <v>13</v>
      </c>
      <c r="W6" s="42" t="s">
        <v>18</v>
      </c>
      <c r="X6" s="160">
        <v>1</v>
      </c>
      <c r="Y6" s="160">
        <v>2</v>
      </c>
      <c r="Z6" s="42">
        <v>1</v>
      </c>
      <c r="AA6" s="42" t="s">
        <v>7</v>
      </c>
      <c r="AB6" s="155">
        <v>4</v>
      </c>
      <c r="AC6" s="42" t="s">
        <v>13</v>
      </c>
      <c r="AD6" s="166" t="s">
        <v>82</v>
      </c>
      <c r="AE6" s="145" t="s">
        <v>27</v>
      </c>
      <c r="AF6" s="49"/>
      <c r="AG6" s="49"/>
      <c r="AH6" s="49"/>
      <c r="AI6" s="49"/>
      <c r="AJ6" s="49"/>
      <c r="AK6" s="49"/>
      <c r="AL6" s="113">
        <v>3</v>
      </c>
      <c r="AM6" s="114">
        <v>0</v>
      </c>
      <c r="AN6" s="114">
        <v>0</v>
      </c>
      <c r="AO6" s="114" t="s">
        <v>6</v>
      </c>
      <c r="AP6" s="114">
        <v>4</v>
      </c>
      <c r="AQ6" s="114" t="s">
        <v>14</v>
      </c>
      <c r="AR6" s="115" t="s">
        <v>18</v>
      </c>
      <c r="AS6" s="113">
        <v>3</v>
      </c>
      <c r="AT6" s="114">
        <v>0</v>
      </c>
      <c r="AU6" s="114">
        <v>0</v>
      </c>
      <c r="AV6" s="174" t="s">
        <v>6</v>
      </c>
      <c r="AW6" s="114">
        <v>4</v>
      </c>
      <c r="AX6" s="114" t="s">
        <v>14</v>
      </c>
      <c r="AY6" s="115" t="s">
        <v>118</v>
      </c>
    </row>
    <row r="7" spans="2:51" ht="15.6" x14ac:dyDescent="0.3">
      <c r="B7" s="6">
        <v>5</v>
      </c>
      <c r="C7" s="35"/>
      <c r="D7" s="36"/>
      <c r="E7" s="36"/>
      <c r="F7" s="36"/>
      <c r="G7" s="36"/>
      <c r="H7" s="36"/>
      <c r="I7" s="38" t="s">
        <v>59</v>
      </c>
      <c r="J7" s="35"/>
      <c r="K7" s="36"/>
      <c r="L7" s="36"/>
      <c r="M7" s="36"/>
      <c r="N7" s="36"/>
      <c r="O7" s="36"/>
      <c r="P7" s="38" t="s">
        <v>59</v>
      </c>
      <c r="Q7" s="158" t="s">
        <v>83</v>
      </c>
      <c r="R7" s="30"/>
      <c r="S7" s="30"/>
      <c r="T7" s="30"/>
      <c r="U7" s="30"/>
      <c r="V7" s="30"/>
      <c r="W7" s="53"/>
      <c r="X7" s="83" t="s">
        <v>124</v>
      </c>
      <c r="Y7" s="85"/>
      <c r="Z7" s="85"/>
      <c r="AA7" s="85"/>
      <c r="AB7" s="85"/>
      <c r="AC7" s="85"/>
      <c r="AD7" s="117"/>
      <c r="AE7" s="147" t="s">
        <v>28</v>
      </c>
      <c r="AF7" s="52"/>
      <c r="AG7" s="52"/>
      <c r="AH7" s="52"/>
      <c r="AI7" s="52"/>
      <c r="AJ7" s="52"/>
      <c r="AK7" s="52"/>
      <c r="AL7" s="109" t="s">
        <v>79</v>
      </c>
      <c r="AM7" s="111"/>
      <c r="AN7" s="111"/>
      <c r="AO7" s="111"/>
      <c r="AP7" s="111"/>
      <c r="AQ7" s="111"/>
      <c r="AR7" s="112" t="s">
        <v>57</v>
      </c>
      <c r="AS7" s="105" t="s">
        <v>127</v>
      </c>
      <c r="AT7" s="107"/>
      <c r="AU7" s="107"/>
      <c r="AV7" s="107"/>
      <c r="AW7" s="107"/>
      <c r="AX7" s="107"/>
      <c r="AY7" s="116"/>
    </row>
    <row r="8" spans="2:51" ht="16.2" thickBot="1" x14ac:dyDescent="0.35">
      <c r="B8" s="6">
        <v>6</v>
      </c>
      <c r="C8" s="59">
        <v>4</v>
      </c>
      <c r="D8" s="60">
        <v>2</v>
      </c>
      <c r="E8" s="60">
        <v>0</v>
      </c>
      <c r="F8" s="60" t="s">
        <v>7</v>
      </c>
      <c r="G8" s="60">
        <v>6</v>
      </c>
      <c r="H8" s="60" t="s">
        <v>13</v>
      </c>
      <c r="I8" s="37" t="s">
        <v>18</v>
      </c>
      <c r="J8" s="44">
        <v>4</v>
      </c>
      <c r="K8" s="42">
        <v>2</v>
      </c>
      <c r="L8" s="42">
        <v>0</v>
      </c>
      <c r="M8" s="42" t="s">
        <v>7</v>
      </c>
      <c r="N8" s="42">
        <v>6</v>
      </c>
      <c r="O8" s="42" t="s">
        <v>13</v>
      </c>
      <c r="P8" s="43" t="s">
        <v>18</v>
      </c>
      <c r="Q8" s="36" t="s">
        <v>85</v>
      </c>
      <c r="R8" s="36"/>
      <c r="S8" s="36"/>
      <c r="T8" s="36"/>
      <c r="U8" s="36"/>
      <c r="V8" s="36"/>
      <c r="W8" s="37"/>
      <c r="X8" s="69">
        <v>2</v>
      </c>
      <c r="Y8" s="70">
        <v>0</v>
      </c>
      <c r="Z8" s="70">
        <v>0</v>
      </c>
      <c r="AA8" s="70" t="s">
        <v>6</v>
      </c>
      <c r="AB8" s="70">
        <v>2</v>
      </c>
      <c r="AC8" s="70" t="s">
        <v>15</v>
      </c>
      <c r="AD8" s="71" t="s">
        <v>12</v>
      </c>
      <c r="AE8" s="169">
        <v>0</v>
      </c>
      <c r="AF8" s="62">
        <v>2</v>
      </c>
      <c r="AG8" s="62">
        <v>0</v>
      </c>
      <c r="AH8" s="62" t="s">
        <v>6</v>
      </c>
      <c r="AI8" s="170">
        <v>3</v>
      </c>
      <c r="AJ8" s="62" t="s">
        <v>15</v>
      </c>
      <c r="AK8" s="168" t="s">
        <v>114</v>
      </c>
      <c r="AL8" s="114">
        <v>2</v>
      </c>
      <c r="AM8" s="114">
        <v>0</v>
      </c>
      <c r="AN8" s="114">
        <v>0</v>
      </c>
      <c r="AO8" s="114" t="s">
        <v>6</v>
      </c>
      <c r="AP8" s="114">
        <v>2</v>
      </c>
      <c r="AQ8" s="114" t="s">
        <v>14</v>
      </c>
      <c r="AR8" s="115" t="s">
        <v>18</v>
      </c>
      <c r="AS8" s="113">
        <v>2</v>
      </c>
      <c r="AT8" s="114">
        <v>0</v>
      </c>
      <c r="AU8" s="114">
        <v>0</v>
      </c>
      <c r="AV8" s="114" t="s">
        <v>6</v>
      </c>
      <c r="AW8" s="114">
        <v>2</v>
      </c>
      <c r="AX8" s="114" t="s">
        <v>14</v>
      </c>
      <c r="AY8" s="115" t="s">
        <v>10</v>
      </c>
    </row>
    <row r="9" spans="2:51" ht="15.6" x14ac:dyDescent="0.3">
      <c r="B9" s="6">
        <v>7</v>
      </c>
      <c r="C9" s="50" t="s">
        <v>121</v>
      </c>
      <c r="D9" s="66"/>
      <c r="E9" s="66"/>
      <c r="F9" s="66"/>
      <c r="G9" s="66"/>
      <c r="H9" s="51"/>
      <c r="I9" s="67"/>
      <c r="J9" s="29" t="s">
        <v>1</v>
      </c>
      <c r="K9" s="68"/>
      <c r="L9" s="68"/>
      <c r="M9" s="68"/>
      <c r="N9" s="68"/>
      <c r="O9" s="30"/>
      <c r="P9" s="53"/>
      <c r="Q9" s="35"/>
      <c r="R9" s="36"/>
      <c r="S9" s="36"/>
      <c r="T9" s="36"/>
      <c r="U9" s="36"/>
      <c r="V9" s="36"/>
      <c r="W9" s="37"/>
      <c r="X9" s="162" t="s">
        <v>63</v>
      </c>
      <c r="Y9" s="33"/>
      <c r="Z9" s="33"/>
      <c r="AA9" s="33"/>
      <c r="AB9" s="33"/>
      <c r="AC9" s="33"/>
      <c r="AD9" s="34"/>
      <c r="AE9" s="163" t="s">
        <v>34</v>
      </c>
      <c r="AF9" s="33"/>
      <c r="AG9" s="33"/>
      <c r="AH9" s="33"/>
      <c r="AI9" s="33"/>
      <c r="AJ9" s="33"/>
      <c r="AK9" s="34"/>
      <c r="AL9" s="162" t="s">
        <v>38</v>
      </c>
      <c r="AM9" s="33"/>
      <c r="AN9" s="33"/>
      <c r="AO9" s="33"/>
      <c r="AP9" s="33"/>
      <c r="AQ9" s="33"/>
      <c r="AR9" s="34"/>
      <c r="AS9" s="133" t="s">
        <v>26</v>
      </c>
      <c r="AT9" s="107"/>
      <c r="AU9" s="107"/>
      <c r="AV9" s="107"/>
      <c r="AW9" s="107"/>
      <c r="AX9" s="107"/>
      <c r="AY9" s="116"/>
    </row>
    <row r="10" spans="2:51" ht="16.2" thickBot="1" x14ac:dyDescent="0.35">
      <c r="B10" s="6">
        <v>8</v>
      </c>
      <c r="C10" s="72" t="s">
        <v>115</v>
      </c>
      <c r="D10" s="60"/>
      <c r="E10" s="60"/>
      <c r="F10" s="60"/>
      <c r="G10" s="60"/>
      <c r="H10" s="60"/>
      <c r="I10" s="73" t="s">
        <v>59</v>
      </c>
      <c r="J10" s="35" t="s">
        <v>23</v>
      </c>
      <c r="K10" s="60"/>
      <c r="L10" s="60"/>
      <c r="M10" s="60"/>
      <c r="N10" s="60"/>
      <c r="O10" s="36"/>
      <c r="P10" s="60"/>
      <c r="Q10" s="44">
        <v>2</v>
      </c>
      <c r="R10" s="42">
        <v>2</v>
      </c>
      <c r="S10" s="42">
        <v>0</v>
      </c>
      <c r="T10" s="42" t="s">
        <v>7</v>
      </c>
      <c r="U10" s="42">
        <v>4</v>
      </c>
      <c r="V10" s="42" t="s">
        <v>13</v>
      </c>
      <c r="W10" s="166" t="s">
        <v>114</v>
      </c>
      <c r="X10" s="152" t="s">
        <v>71</v>
      </c>
      <c r="Y10" s="40"/>
      <c r="Z10" s="40"/>
      <c r="AA10" s="40"/>
      <c r="AB10" s="40"/>
      <c r="AC10" s="40"/>
      <c r="AD10" s="41"/>
      <c r="AE10" s="76" t="s">
        <v>75</v>
      </c>
      <c r="AF10" s="77"/>
      <c r="AG10" s="77"/>
      <c r="AH10" s="77"/>
      <c r="AI10" s="77"/>
      <c r="AJ10" s="77"/>
      <c r="AK10" s="78"/>
      <c r="AL10" s="171" t="s">
        <v>78</v>
      </c>
      <c r="AM10" s="77"/>
      <c r="AN10" s="77"/>
      <c r="AO10" s="77"/>
      <c r="AP10" s="77"/>
      <c r="AQ10" s="77"/>
      <c r="AR10" s="78"/>
      <c r="AS10" s="113">
        <v>2</v>
      </c>
      <c r="AT10" s="114">
        <v>0</v>
      </c>
      <c r="AU10" s="114">
        <v>0</v>
      </c>
      <c r="AV10" s="114" t="s">
        <v>6</v>
      </c>
      <c r="AW10" s="114">
        <v>2</v>
      </c>
      <c r="AX10" s="114" t="s">
        <v>14</v>
      </c>
      <c r="AY10" s="115" t="s">
        <v>10</v>
      </c>
    </row>
    <row r="11" spans="2:51" ht="16.8" thickTop="1" thickBot="1" x14ac:dyDescent="0.35">
      <c r="B11" s="6">
        <v>9</v>
      </c>
      <c r="C11" s="45">
        <v>2</v>
      </c>
      <c r="D11" s="54">
        <v>0</v>
      </c>
      <c r="E11" s="54">
        <v>0</v>
      </c>
      <c r="F11" s="54" t="s">
        <v>7</v>
      </c>
      <c r="G11" s="54">
        <v>3</v>
      </c>
      <c r="H11" s="54" t="s">
        <v>13</v>
      </c>
      <c r="I11" s="55" t="s">
        <v>18</v>
      </c>
      <c r="J11" s="35"/>
      <c r="K11" s="60"/>
      <c r="L11" s="60"/>
      <c r="M11" s="60"/>
      <c r="N11" s="60"/>
      <c r="O11" s="36"/>
      <c r="P11" s="60"/>
      <c r="Q11" s="158" t="s">
        <v>84</v>
      </c>
      <c r="R11" s="30"/>
      <c r="S11" s="30"/>
      <c r="T11" s="30"/>
      <c r="U11" s="30"/>
      <c r="V11" s="30"/>
      <c r="W11" s="53"/>
      <c r="X11" s="46">
        <v>2</v>
      </c>
      <c r="Y11" s="47">
        <v>2</v>
      </c>
      <c r="Z11" s="47">
        <v>0</v>
      </c>
      <c r="AA11" s="47" t="s">
        <v>7</v>
      </c>
      <c r="AB11" s="156">
        <v>3</v>
      </c>
      <c r="AC11" s="47" t="s">
        <v>15</v>
      </c>
      <c r="AD11" s="157" t="s">
        <v>114</v>
      </c>
      <c r="AE11" s="76"/>
      <c r="AF11" s="77"/>
      <c r="AG11" s="77"/>
      <c r="AH11" s="77"/>
      <c r="AI11" s="77"/>
      <c r="AJ11" s="77"/>
      <c r="AK11" s="78"/>
      <c r="AL11" s="39"/>
      <c r="AM11" s="40"/>
      <c r="AN11" s="40"/>
      <c r="AO11" s="40"/>
      <c r="AP11" s="40"/>
      <c r="AQ11" s="40"/>
      <c r="AR11" s="41"/>
      <c r="AS11" s="9" t="s">
        <v>55</v>
      </c>
      <c r="AT11" s="10"/>
      <c r="AU11" s="10"/>
      <c r="AV11" s="10"/>
      <c r="AW11" s="10"/>
      <c r="AX11" s="10"/>
      <c r="AY11" s="25"/>
    </row>
    <row r="12" spans="2:51" ht="16.2" thickBot="1" x14ac:dyDescent="0.35">
      <c r="B12" s="6">
        <v>10</v>
      </c>
      <c r="C12" s="50" t="s">
        <v>0</v>
      </c>
      <c r="D12" s="66"/>
      <c r="E12" s="66"/>
      <c r="F12" s="66"/>
      <c r="G12" s="66"/>
      <c r="H12" s="51"/>
      <c r="I12" s="67"/>
      <c r="J12" s="44">
        <v>2</v>
      </c>
      <c r="K12" s="42">
        <v>0</v>
      </c>
      <c r="L12" s="42">
        <v>2</v>
      </c>
      <c r="M12" s="42" t="s">
        <v>7</v>
      </c>
      <c r="N12" s="42">
        <v>4</v>
      </c>
      <c r="O12" s="42" t="s">
        <v>13</v>
      </c>
      <c r="P12" s="42" t="s">
        <v>12</v>
      </c>
      <c r="Q12" s="159" t="s">
        <v>86</v>
      </c>
      <c r="R12" s="36"/>
      <c r="S12" s="36"/>
      <c r="T12" s="36"/>
      <c r="U12" s="36"/>
      <c r="V12" s="36"/>
      <c r="W12" s="37"/>
      <c r="X12" s="162" t="s">
        <v>64</v>
      </c>
      <c r="Y12" s="33"/>
      <c r="Z12" s="33"/>
      <c r="AA12" s="33"/>
      <c r="AB12" s="33"/>
      <c r="AC12" s="33"/>
      <c r="AD12" s="34"/>
      <c r="AE12" s="171">
        <v>1</v>
      </c>
      <c r="AF12" s="171">
        <v>1</v>
      </c>
      <c r="AG12" s="47">
        <v>1</v>
      </c>
      <c r="AH12" s="47" t="s">
        <v>7</v>
      </c>
      <c r="AI12" s="47">
        <v>4</v>
      </c>
      <c r="AJ12" s="47" t="s">
        <v>15</v>
      </c>
      <c r="AK12" s="157" t="s">
        <v>82</v>
      </c>
      <c r="AL12" s="173">
        <v>1</v>
      </c>
      <c r="AM12" s="148">
        <v>1</v>
      </c>
      <c r="AN12" s="47">
        <v>1</v>
      </c>
      <c r="AO12" s="47" t="s">
        <v>7</v>
      </c>
      <c r="AP12" s="156">
        <v>4</v>
      </c>
      <c r="AQ12" s="47" t="s">
        <v>15</v>
      </c>
      <c r="AR12" s="157" t="s">
        <v>82</v>
      </c>
      <c r="AS12" s="11"/>
      <c r="AT12" s="12"/>
      <c r="AU12" s="12"/>
      <c r="AV12" s="12"/>
      <c r="AW12" s="12"/>
      <c r="AX12" s="12"/>
      <c r="AY12" s="13"/>
    </row>
    <row r="13" spans="2:51" ht="16.2" thickBot="1" x14ac:dyDescent="0.35">
      <c r="B13" s="6">
        <v>11</v>
      </c>
      <c r="C13" s="79" t="s">
        <v>24</v>
      </c>
      <c r="D13" s="60"/>
      <c r="E13" s="60"/>
      <c r="F13" s="60"/>
      <c r="G13" s="60"/>
      <c r="H13" s="36"/>
      <c r="I13" s="73" t="s">
        <v>116</v>
      </c>
      <c r="J13" s="153" t="s">
        <v>66</v>
      </c>
      <c r="K13" s="68"/>
      <c r="L13" s="68"/>
      <c r="M13" s="68"/>
      <c r="N13" s="68"/>
      <c r="O13" s="30"/>
      <c r="P13" s="53"/>
      <c r="Q13" s="160">
        <v>1</v>
      </c>
      <c r="R13" s="160">
        <v>1</v>
      </c>
      <c r="S13" s="60">
        <v>1</v>
      </c>
      <c r="T13" s="60" t="s">
        <v>7</v>
      </c>
      <c r="U13" s="60">
        <v>3</v>
      </c>
      <c r="V13" s="60" t="s">
        <v>13</v>
      </c>
      <c r="W13" s="161" t="s">
        <v>82</v>
      </c>
      <c r="X13" s="152" t="s">
        <v>72</v>
      </c>
      <c r="Y13" s="40"/>
      <c r="Z13" s="40"/>
      <c r="AA13" s="40"/>
      <c r="AB13" s="40"/>
      <c r="AC13" s="40"/>
      <c r="AD13" s="41"/>
      <c r="AE13" s="33" t="s">
        <v>61</v>
      </c>
      <c r="AF13" s="33"/>
      <c r="AG13" s="33"/>
      <c r="AH13" s="33"/>
      <c r="AI13" s="33"/>
      <c r="AJ13" s="33"/>
      <c r="AK13" s="34"/>
      <c r="AL13" s="56" t="s">
        <v>41</v>
      </c>
      <c r="AM13" s="57"/>
      <c r="AN13" s="57"/>
      <c r="AO13" s="57"/>
      <c r="AP13" s="57"/>
      <c r="AQ13" s="57"/>
      <c r="AR13" s="57"/>
      <c r="AS13" s="14">
        <v>2</v>
      </c>
      <c r="AT13" s="15">
        <v>1</v>
      </c>
      <c r="AU13" s="15">
        <v>0</v>
      </c>
      <c r="AV13" s="15" t="s">
        <v>6</v>
      </c>
      <c r="AW13" s="15">
        <v>3</v>
      </c>
      <c r="AX13" s="15" t="s">
        <v>33</v>
      </c>
      <c r="AY13" s="16"/>
    </row>
    <row r="14" spans="2:51" ht="16.2" thickBot="1" x14ac:dyDescent="0.35">
      <c r="B14" s="6">
        <v>12</v>
      </c>
      <c r="C14" s="45">
        <v>2</v>
      </c>
      <c r="D14" s="54">
        <v>0</v>
      </c>
      <c r="E14" s="54">
        <v>1</v>
      </c>
      <c r="F14" s="54" t="s">
        <v>7</v>
      </c>
      <c r="G14" s="54">
        <v>3</v>
      </c>
      <c r="H14" s="54" t="s">
        <v>13</v>
      </c>
      <c r="I14" s="55" t="s">
        <v>18</v>
      </c>
      <c r="J14" s="154" t="s">
        <v>87</v>
      </c>
      <c r="K14" s="60"/>
      <c r="L14" s="60"/>
      <c r="M14" s="60"/>
      <c r="N14" s="60"/>
      <c r="O14" s="36"/>
      <c r="P14" s="37"/>
      <c r="Q14" s="162" t="s">
        <v>129</v>
      </c>
      <c r="R14" s="163"/>
      <c r="S14" s="163"/>
      <c r="T14" s="163"/>
      <c r="U14" s="163"/>
      <c r="V14" s="163"/>
      <c r="W14" s="164"/>
      <c r="X14" s="76"/>
      <c r="Y14" s="77"/>
      <c r="Z14" s="77"/>
      <c r="AA14" s="77"/>
      <c r="AB14" s="77"/>
      <c r="AC14" s="77"/>
      <c r="AD14" s="78"/>
      <c r="AE14" s="40" t="s">
        <v>76</v>
      </c>
      <c r="AF14" s="40"/>
      <c r="AG14" s="40"/>
      <c r="AH14" s="40"/>
      <c r="AI14" s="40"/>
      <c r="AJ14" s="40"/>
      <c r="AK14" s="41"/>
      <c r="AL14" s="63">
        <v>2</v>
      </c>
      <c r="AM14" s="64">
        <v>0</v>
      </c>
      <c r="AN14" s="64">
        <v>0</v>
      </c>
      <c r="AO14" s="64" t="s">
        <v>6</v>
      </c>
      <c r="AP14" s="64">
        <v>2</v>
      </c>
      <c r="AQ14" s="64" t="s">
        <v>16</v>
      </c>
      <c r="AR14" s="64" t="s">
        <v>46</v>
      </c>
      <c r="AS14" s="17" t="s">
        <v>56</v>
      </c>
      <c r="AT14" s="18"/>
      <c r="AU14" s="18"/>
      <c r="AV14" s="18"/>
      <c r="AW14" s="18"/>
      <c r="AX14" s="18"/>
      <c r="AY14" s="19"/>
    </row>
    <row r="15" spans="2:51" ht="16.2" thickBot="1" x14ac:dyDescent="0.35">
      <c r="B15" s="6">
        <v>13</v>
      </c>
      <c r="C15" s="145" t="s">
        <v>37</v>
      </c>
      <c r="D15" s="146"/>
      <c r="E15" s="84"/>
      <c r="F15" s="84"/>
      <c r="G15" s="84"/>
      <c r="H15" s="85"/>
      <c r="I15" s="86"/>
      <c r="J15" s="36"/>
      <c r="K15" s="60"/>
      <c r="L15" s="60"/>
      <c r="M15" s="60"/>
      <c r="N15" s="60"/>
      <c r="O15" s="36"/>
      <c r="P15" s="37"/>
      <c r="Q15" s="165">
        <v>0</v>
      </c>
      <c r="R15" s="156">
        <v>2</v>
      </c>
      <c r="S15" s="156">
        <v>0</v>
      </c>
      <c r="T15" s="156" t="s">
        <v>6</v>
      </c>
      <c r="U15" s="156">
        <v>2</v>
      </c>
      <c r="V15" s="156" t="s">
        <v>15</v>
      </c>
      <c r="W15" s="157" t="s">
        <v>114</v>
      </c>
      <c r="X15" s="165">
        <v>1</v>
      </c>
      <c r="Y15" s="156">
        <v>2</v>
      </c>
      <c r="Z15" s="47">
        <v>0</v>
      </c>
      <c r="AA15" s="47" t="s">
        <v>6</v>
      </c>
      <c r="AB15" s="156">
        <v>4</v>
      </c>
      <c r="AC15" s="47" t="s">
        <v>15</v>
      </c>
      <c r="AD15" s="157" t="s">
        <v>82</v>
      </c>
      <c r="AE15" s="47">
        <v>2</v>
      </c>
      <c r="AF15" s="47">
        <v>1</v>
      </c>
      <c r="AG15" s="47">
        <v>0</v>
      </c>
      <c r="AH15" s="47" t="s">
        <v>6</v>
      </c>
      <c r="AI15" s="47">
        <v>3</v>
      </c>
      <c r="AJ15" s="47" t="s">
        <v>15</v>
      </c>
      <c r="AK15" s="48" t="s">
        <v>11</v>
      </c>
      <c r="AL15" s="56" t="s">
        <v>42</v>
      </c>
      <c r="AM15" s="57"/>
      <c r="AN15" s="57"/>
      <c r="AO15" s="57"/>
      <c r="AP15" s="57"/>
      <c r="AQ15" s="57"/>
      <c r="AR15" s="57"/>
      <c r="AS15" s="11"/>
      <c r="AT15" s="12"/>
      <c r="AU15" s="12"/>
      <c r="AV15" s="12"/>
      <c r="AW15" s="12"/>
      <c r="AX15" s="12"/>
      <c r="AY15" s="13"/>
    </row>
    <row r="16" spans="2:51" ht="15" customHeight="1" thickBot="1" x14ac:dyDescent="0.35">
      <c r="B16" s="6">
        <v>14</v>
      </c>
      <c r="C16" s="147" t="s">
        <v>113</v>
      </c>
      <c r="D16" s="148"/>
      <c r="E16" s="77"/>
      <c r="F16" s="77"/>
      <c r="G16" s="77"/>
      <c r="H16" s="40"/>
      <c r="I16" s="81"/>
      <c r="J16" s="36"/>
      <c r="K16" s="60"/>
      <c r="L16" s="60"/>
      <c r="M16" s="60"/>
      <c r="N16" s="60"/>
      <c r="O16" s="36"/>
      <c r="P16" s="37"/>
      <c r="Q16" s="87" t="s">
        <v>58</v>
      </c>
      <c r="R16" s="77"/>
      <c r="S16" s="77"/>
      <c r="T16" s="77"/>
      <c r="U16" s="77"/>
      <c r="V16" s="77"/>
      <c r="W16" s="91"/>
      <c r="X16" s="163" t="s">
        <v>44</v>
      </c>
      <c r="Y16" s="33"/>
      <c r="Z16" s="33"/>
      <c r="AA16" s="33"/>
      <c r="AB16" s="33"/>
      <c r="AC16" s="33"/>
      <c r="AD16" s="34"/>
      <c r="AE16" s="32" t="s">
        <v>62</v>
      </c>
      <c r="AF16" s="33"/>
      <c r="AG16" s="33"/>
      <c r="AH16" s="33"/>
      <c r="AI16" s="33"/>
      <c r="AJ16" s="33"/>
      <c r="AK16" s="34"/>
      <c r="AL16" s="74">
        <v>2</v>
      </c>
      <c r="AM16" s="75">
        <v>0</v>
      </c>
      <c r="AN16" s="75">
        <v>0</v>
      </c>
      <c r="AO16" s="75" t="s">
        <v>6</v>
      </c>
      <c r="AP16" s="75">
        <v>2</v>
      </c>
      <c r="AQ16" s="75" t="s">
        <v>16</v>
      </c>
      <c r="AR16" s="75" t="s">
        <v>46</v>
      </c>
      <c r="AS16" s="11"/>
      <c r="AT16" s="12"/>
      <c r="AU16" s="12"/>
      <c r="AV16" s="12"/>
      <c r="AW16" s="12"/>
      <c r="AX16" s="12"/>
      <c r="AY16" s="13"/>
    </row>
    <row r="17" spans="2:51" ht="16.8" thickTop="1" thickBot="1" x14ac:dyDescent="0.35">
      <c r="B17" s="6">
        <v>15</v>
      </c>
      <c r="C17" s="149">
        <v>4</v>
      </c>
      <c r="D17" s="70">
        <v>0</v>
      </c>
      <c r="E17" s="70">
        <v>0</v>
      </c>
      <c r="F17" s="70" t="s">
        <v>6</v>
      </c>
      <c r="G17" s="150">
        <v>3</v>
      </c>
      <c r="H17" s="70" t="s">
        <v>15</v>
      </c>
      <c r="I17" s="151" t="s">
        <v>82</v>
      </c>
      <c r="J17" s="42">
        <v>2</v>
      </c>
      <c r="K17" s="42">
        <v>3</v>
      </c>
      <c r="L17" s="42">
        <v>0</v>
      </c>
      <c r="M17" s="42" t="s">
        <v>7</v>
      </c>
      <c r="N17" s="155">
        <v>5</v>
      </c>
      <c r="O17" s="61" t="s">
        <v>13</v>
      </c>
      <c r="P17" s="155" t="s">
        <v>114</v>
      </c>
      <c r="Q17" s="39" t="s">
        <v>69</v>
      </c>
      <c r="R17" s="40"/>
      <c r="S17" s="40"/>
      <c r="T17" s="40"/>
      <c r="U17" s="40"/>
      <c r="V17" s="40"/>
      <c r="W17" s="128"/>
      <c r="X17" s="167" t="s">
        <v>74</v>
      </c>
      <c r="Y17" s="40"/>
      <c r="Z17" s="40"/>
      <c r="AA17" s="40"/>
      <c r="AB17" s="40"/>
      <c r="AC17" s="40"/>
      <c r="AD17" s="41"/>
      <c r="AE17" s="39" t="s">
        <v>77</v>
      </c>
      <c r="AF17" s="40"/>
      <c r="AG17" s="40"/>
      <c r="AH17" s="40"/>
      <c r="AI17" s="40"/>
      <c r="AJ17" s="40"/>
      <c r="AK17" s="41"/>
      <c r="AL17" s="9" t="s">
        <v>52</v>
      </c>
      <c r="AM17" s="10"/>
      <c r="AN17" s="10"/>
      <c r="AO17" s="10"/>
      <c r="AP17" s="10"/>
      <c r="AQ17" s="10"/>
      <c r="AR17" s="10"/>
      <c r="AS17" s="20">
        <v>2</v>
      </c>
      <c r="AT17" s="21">
        <v>0</v>
      </c>
      <c r="AU17" s="21">
        <v>2</v>
      </c>
      <c r="AV17" s="21" t="s">
        <v>6</v>
      </c>
      <c r="AW17" s="21">
        <v>4</v>
      </c>
      <c r="AX17" s="21" t="s">
        <v>33</v>
      </c>
      <c r="AY17" s="22"/>
    </row>
    <row r="18" spans="2:51" ht="16.2" thickBot="1" x14ac:dyDescent="0.35">
      <c r="B18" s="6">
        <v>16</v>
      </c>
      <c r="C18" s="152" t="s">
        <v>80</v>
      </c>
      <c r="D18" s="77"/>
      <c r="E18" s="77"/>
      <c r="F18" s="77"/>
      <c r="G18" s="77"/>
      <c r="H18" s="40"/>
      <c r="I18" s="78"/>
      <c r="J18" s="36" t="s">
        <v>67</v>
      </c>
      <c r="K18" s="60"/>
      <c r="L18" s="60"/>
      <c r="M18" s="60"/>
      <c r="N18" s="60"/>
      <c r="O18" s="36"/>
      <c r="P18" s="60"/>
      <c r="Q18" s="46">
        <v>1</v>
      </c>
      <c r="R18" s="47">
        <v>0</v>
      </c>
      <c r="S18" s="47">
        <v>1</v>
      </c>
      <c r="T18" s="47" t="s">
        <v>6</v>
      </c>
      <c r="U18" s="47">
        <v>3</v>
      </c>
      <c r="V18" s="47" t="s">
        <v>15</v>
      </c>
      <c r="W18" s="157" t="s">
        <v>82</v>
      </c>
      <c r="X18" s="40"/>
      <c r="Y18" s="77"/>
      <c r="Z18" s="77"/>
      <c r="AA18" s="77"/>
      <c r="AB18" s="77"/>
      <c r="AC18" s="77"/>
      <c r="AD18" s="78"/>
      <c r="AE18" s="46">
        <v>2</v>
      </c>
      <c r="AF18" s="47">
        <v>1</v>
      </c>
      <c r="AG18" s="47">
        <v>0</v>
      </c>
      <c r="AH18" s="47" t="s">
        <v>7</v>
      </c>
      <c r="AI18" s="47">
        <v>3</v>
      </c>
      <c r="AJ18" s="47" t="s">
        <v>15</v>
      </c>
      <c r="AK18" s="48" t="s">
        <v>11</v>
      </c>
      <c r="AL18" s="11"/>
      <c r="AM18" s="12"/>
      <c r="AN18" s="12"/>
      <c r="AO18" s="12"/>
      <c r="AP18" s="12"/>
      <c r="AQ18" s="12"/>
      <c r="AR18" s="127"/>
      <c r="AS18" s="124" t="s">
        <v>3</v>
      </c>
      <c r="AT18" s="124"/>
      <c r="AU18" s="124"/>
      <c r="AV18" s="124"/>
      <c r="AW18" s="124"/>
      <c r="AX18" s="124"/>
      <c r="AY18" s="125"/>
    </row>
    <row r="19" spans="2:51" ht="16.2" thickBot="1" x14ac:dyDescent="0.35">
      <c r="B19" s="6">
        <v>17</v>
      </c>
      <c r="C19" s="152" t="s">
        <v>117</v>
      </c>
      <c r="D19" s="77"/>
      <c r="E19" s="77"/>
      <c r="F19" s="77"/>
      <c r="G19" s="77"/>
      <c r="H19" s="40"/>
      <c r="I19" s="81"/>
      <c r="J19" s="36" t="s">
        <v>68</v>
      </c>
      <c r="K19" s="60"/>
      <c r="L19" s="60"/>
      <c r="M19" s="60"/>
      <c r="N19" s="60"/>
      <c r="O19" s="36"/>
      <c r="P19" s="60"/>
      <c r="Q19" s="147" t="s">
        <v>43</v>
      </c>
      <c r="R19" s="132"/>
      <c r="S19" s="132"/>
      <c r="T19" s="132"/>
      <c r="U19" s="40"/>
      <c r="V19" s="40"/>
      <c r="W19" s="81"/>
      <c r="X19" s="149">
        <v>1</v>
      </c>
      <c r="Y19" s="70">
        <v>2</v>
      </c>
      <c r="Z19" s="70">
        <v>0</v>
      </c>
      <c r="AA19" s="70" t="s">
        <v>7</v>
      </c>
      <c r="AB19" s="70">
        <v>4</v>
      </c>
      <c r="AC19" s="70" t="s">
        <v>15</v>
      </c>
      <c r="AD19" s="151" t="s">
        <v>114</v>
      </c>
      <c r="AE19" s="56" t="s">
        <v>120</v>
      </c>
      <c r="AF19" s="57"/>
      <c r="AG19" s="57"/>
      <c r="AH19" s="57"/>
      <c r="AI19" s="57"/>
      <c r="AJ19" s="57"/>
      <c r="AK19" s="58"/>
      <c r="AL19" s="11"/>
      <c r="AM19" s="12"/>
      <c r="AN19" s="12"/>
      <c r="AO19" s="12"/>
      <c r="AP19" s="12"/>
      <c r="AQ19" s="12"/>
      <c r="AR19" s="13"/>
      <c r="AS19" s="124"/>
      <c r="AT19" s="124"/>
      <c r="AU19" s="124"/>
      <c r="AV19" s="124"/>
      <c r="AW19" s="124"/>
      <c r="AX19" s="124"/>
      <c r="AY19" s="125"/>
    </row>
    <row r="20" spans="2:51" ht="16.2" thickBot="1" x14ac:dyDescent="0.35">
      <c r="B20" s="6">
        <v>18</v>
      </c>
      <c r="C20" s="88"/>
      <c r="D20" s="77"/>
      <c r="E20" s="77"/>
      <c r="F20" s="77"/>
      <c r="G20" s="77"/>
      <c r="H20" s="77"/>
      <c r="I20" s="81"/>
      <c r="J20" s="36"/>
      <c r="K20" s="60"/>
      <c r="L20" s="60"/>
      <c r="M20" s="60"/>
      <c r="N20" s="60"/>
      <c r="O20" s="36"/>
      <c r="P20" s="60"/>
      <c r="Q20" s="147" t="s">
        <v>73</v>
      </c>
      <c r="R20" s="40"/>
      <c r="S20" s="40"/>
      <c r="T20" s="40"/>
      <c r="U20" s="40"/>
      <c r="V20" s="40"/>
      <c r="W20" s="81"/>
      <c r="X20" s="32" t="s">
        <v>29</v>
      </c>
      <c r="Y20" s="33"/>
      <c r="Z20" s="33"/>
      <c r="AA20" s="33"/>
      <c r="AB20" s="33"/>
      <c r="AC20" s="33"/>
      <c r="AD20" s="34"/>
      <c r="AE20" s="63">
        <v>2</v>
      </c>
      <c r="AF20" s="64">
        <v>0</v>
      </c>
      <c r="AG20" s="64">
        <v>0</v>
      </c>
      <c r="AH20" s="64" t="s">
        <v>6</v>
      </c>
      <c r="AI20" s="64">
        <v>2</v>
      </c>
      <c r="AJ20" s="64" t="s">
        <v>16</v>
      </c>
      <c r="AK20" s="65" t="s">
        <v>46</v>
      </c>
      <c r="AL20" s="11"/>
      <c r="AM20" s="12"/>
      <c r="AN20" s="12"/>
      <c r="AO20" s="12"/>
      <c r="AP20" s="12"/>
      <c r="AQ20" s="12"/>
      <c r="AR20" s="13"/>
      <c r="AS20" s="124"/>
      <c r="AT20" s="124"/>
      <c r="AU20" s="124"/>
      <c r="AV20" s="124"/>
      <c r="AW20" s="124"/>
      <c r="AX20" s="124"/>
      <c r="AY20" s="125"/>
    </row>
    <row r="21" spans="2:51" ht="16.8" thickTop="1" thickBot="1" x14ac:dyDescent="0.35">
      <c r="B21" s="6">
        <v>19</v>
      </c>
      <c r="C21" s="82">
        <v>2</v>
      </c>
      <c r="D21" s="77">
        <v>1</v>
      </c>
      <c r="E21" s="77">
        <v>0</v>
      </c>
      <c r="F21" s="77" t="s">
        <v>7</v>
      </c>
      <c r="G21" s="148">
        <v>4</v>
      </c>
      <c r="H21" s="77" t="s">
        <v>15</v>
      </c>
      <c r="I21" s="151" t="s">
        <v>114</v>
      </c>
      <c r="J21" s="36"/>
      <c r="K21" s="60"/>
      <c r="L21" s="60"/>
      <c r="M21" s="60"/>
      <c r="N21" s="60"/>
      <c r="O21" s="36"/>
      <c r="P21" s="60"/>
      <c r="Q21" s="80"/>
      <c r="R21" s="40"/>
      <c r="S21" s="40"/>
      <c r="T21" s="40"/>
      <c r="U21" s="40"/>
      <c r="V21" s="40"/>
      <c r="W21" s="81"/>
      <c r="X21" s="39" t="s">
        <v>30</v>
      </c>
      <c r="Y21" s="40"/>
      <c r="Z21" s="40"/>
      <c r="AA21" s="40"/>
      <c r="AB21" s="40"/>
      <c r="AC21" s="40"/>
      <c r="AD21" s="41"/>
      <c r="AE21" s="9" t="s">
        <v>49</v>
      </c>
      <c r="AF21" s="10"/>
      <c r="AG21" s="10"/>
      <c r="AH21" s="10"/>
      <c r="AI21" s="10"/>
      <c r="AJ21" s="10"/>
      <c r="AK21" s="10"/>
      <c r="AL21" s="11"/>
      <c r="AM21" s="12"/>
      <c r="AN21" s="12"/>
      <c r="AO21" s="12"/>
      <c r="AP21" s="12"/>
      <c r="AQ21" s="12"/>
      <c r="AR21" s="13"/>
      <c r="AS21" s="124"/>
      <c r="AT21" s="124"/>
      <c r="AU21" s="124"/>
      <c r="AV21" s="124"/>
      <c r="AW21" s="124"/>
      <c r="AX21" s="124"/>
      <c r="AY21" s="125"/>
    </row>
    <row r="22" spans="2:51" ht="16.2" thickBot="1" x14ac:dyDescent="0.35">
      <c r="B22" s="6">
        <v>20</v>
      </c>
      <c r="C22" s="83" t="s">
        <v>35</v>
      </c>
      <c r="D22" s="84"/>
      <c r="E22" s="84"/>
      <c r="F22" s="84"/>
      <c r="G22" s="84"/>
      <c r="H22" s="85"/>
      <c r="I22" s="86"/>
      <c r="J22" s="36"/>
      <c r="K22" s="60"/>
      <c r="L22" s="60"/>
      <c r="M22" s="60"/>
      <c r="N22" s="60"/>
      <c r="O22" s="36"/>
      <c r="P22" s="60"/>
      <c r="Q22" s="149">
        <v>1</v>
      </c>
      <c r="R22" s="70">
        <v>2</v>
      </c>
      <c r="S22" s="70">
        <v>0</v>
      </c>
      <c r="T22" s="70" t="s">
        <v>7</v>
      </c>
      <c r="U22" s="150">
        <v>4</v>
      </c>
      <c r="V22" s="70" t="s">
        <v>15</v>
      </c>
      <c r="W22" s="151" t="s">
        <v>114</v>
      </c>
      <c r="X22" s="39"/>
      <c r="Y22" s="40"/>
      <c r="Z22" s="40"/>
      <c r="AA22" s="40"/>
      <c r="AB22" s="40"/>
      <c r="AC22" s="40"/>
      <c r="AD22" s="41"/>
      <c r="AE22" s="11"/>
      <c r="AF22" s="12"/>
      <c r="AG22" s="12"/>
      <c r="AH22" s="12"/>
      <c r="AI22" s="12"/>
      <c r="AJ22" s="12"/>
      <c r="AK22" s="12"/>
      <c r="AL22" s="11"/>
      <c r="AM22" s="12"/>
      <c r="AN22" s="12"/>
      <c r="AO22" s="12"/>
      <c r="AP22" s="12"/>
      <c r="AQ22" s="12"/>
      <c r="AR22" s="13"/>
      <c r="AS22" s="124"/>
      <c r="AT22" s="124"/>
      <c r="AU22" s="124"/>
      <c r="AV22" s="124"/>
      <c r="AW22" s="124"/>
      <c r="AX22" s="124"/>
      <c r="AY22" s="125"/>
    </row>
    <row r="23" spans="2:51" ht="16.2" thickBot="1" x14ac:dyDescent="0.35">
      <c r="B23" s="6">
        <v>21</v>
      </c>
      <c r="C23" s="80" t="s">
        <v>65</v>
      </c>
      <c r="D23" s="77"/>
      <c r="E23" s="77"/>
      <c r="F23" s="77"/>
      <c r="G23" s="77"/>
      <c r="H23" s="40"/>
      <c r="I23" s="81"/>
      <c r="J23" s="42">
        <v>3</v>
      </c>
      <c r="K23" s="42">
        <v>2</v>
      </c>
      <c r="L23" s="42">
        <v>0</v>
      </c>
      <c r="M23" s="42" t="s">
        <v>7</v>
      </c>
      <c r="N23" s="42">
        <v>6</v>
      </c>
      <c r="O23" s="42" t="s">
        <v>13</v>
      </c>
      <c r="P23" s="42" t="s">
        <v>11</v>
      </c>
      <c r="Q23" s="80" t="s">
        <v>36</v>
      </c>
      <c r="R23" s="40"/>
      <c r="S23" s="40"/>
      <c r="T23" s="40"/>
      <c r="U23" s="40"/>
      <c r="V23" s="40"/>
      <c r="W23" s="81"/>
      <c r="X23" s="39"/>
      <c r="Y23" s="40"/>
      <c r="Z23" s="40"/>
      <c r="AA23" s="40"/>
      <c r="AB23" s="40"/>
      <c r="AC23" s="40"/>
      <c r="AD23" s="41"/>
      <c r="AE23" s="11"/>
      <c r="AF23" s="12"/>
      <c r="AG23" s="12"/>
      <c r="AH23" s="12"/>
      <c r="AI23" s="12"/>
      <c r="AJ23" s="12"/>
      <c r="AK23" s="12"/>
      <c r="AL23" s="11"/>
      <c r="AM23" s="12"/>
      <c r="AN23" s="12"/>
      <c r="AO23" s="12"/>
      <c r="AP23" s="12"/>
      <c r="AQ23" s="12"/>
      <c r="AR23" s="13"/>
      <c r="AS23" s="124"/>
      <c r="AT23" s="124"/>
      <c r="AU23" s="124"/>
      <c r="AV23" s="124"/>
      <c r="AW23" s="124"/>
      <c r="AX23" s="124"/>
      <c r="AY23" s="125"/>
    </row>
    <row r="24" spans="2:51" ht="16.2" thickBot="1" x14ac:dyDescent="0.35">
      <c r="B24" s="6">
        <v>22</v>
      </c>
      <c r="C24" s="80"/>
      <c r="D24" s="77"/>
      <c r="E24" s="77"/>
      <c r="F24" s="77"/>
      <c r="G24" s="77"/>
      <c r="H24" s="40"/>
      <c r="I24" s="81"/>
      <c r="J24" s="152" t="s">
        <v>90</v>
      </c>
      <c r="K24" s="77"/>
      <c r="L24" s="77"/>
      <c r="M24" s="77"/>
      <c r="N24" s="77"/>
      <c r="O24" s="40"/>
      <c r="P24" s="78"/>
      <c r="Q24" s="80" t="s">
        <v>70</v>
      </c>
      <c r="R24" s="40"/>
      <c r="S24" s="40"/>
      <c r="T24" s="40"/>
      <c r="U24" s="40"/>
      <c r="V24" s="40"/>
      <c r="W24" s="81"/>
      <c r="X24" s="46">
        <v>2</v>
      </c>
      <c r="Y24" s="47">
        <v>1</v>
      </c>
      <c r="Z24" s="47">
        <v>1</v>
      </c>
      <c r="AA24" s="47" t="s">
        <v>7</v>
      </c>
      <c r="AB24" s="47">
        <v>5</v>
      </c>
      <c r="AC24" s="47" t="s">
        <v>15</v>
      </c>
      <c r="AD24" s="48" t="s">
        <v>12</v>
      </c>
      <c r="AE24" s="23">
        <v>0</v>
      </c>
      <c r="AF24" s="24">
        <v>2</v>
      </c>
      <c r="AG24" s="24">
        <v>1</v>
      </c>
      <c r="AH24" s="24" t="s">
        <v>6</v>
      </c>
      <c r="AI24" s="24">
        <v>4</v>
      </c>
      <c r="AJ24" s="24" t="s">
        <v>33</v>
      </c>
      <c r="AK24" s="24"/>
      <c r="AL24" s="14">
        <v>2</v>
      </c>
      <c r="AM24" s="15">
        <v>2</v>
      </c>
      <c r="AN24" s="15">
        <v>2</v>
      </c>
      <c r="AO24" s="15" t="s">
        <v>7</v>
      </c>
      <c r="AP24" s="15">
        <v>8</v>
      </c>
      <c r="AQ24" s="15" t="s">
        <v>33</v>
      </c>
      <c r="AR24" s="16"/>
      <c r="AS24" s="124"/>
      <c r="AT24" s="124"/>
      <c r="AU24" s="124"/>
      <c r="AV24" s="124"/>
      <c r="AW24" s="124"/>
      <c r="AX24" s="124"/>
      <c r="AY24" s="125"/>
    </row>
    <row r="25" spans="2:51" ht="16.2" thickTop="1" x14ac:dyDescent="0.3">
      <c r="B25" s="6">
        <v>23</v>
      </c>
      <c r="C25" s="80"/>
      <c r="D25" s="77"/>
      <c r="E25" s="77"/>
      <c r="F25" s="77"/>
      <c r="G25" s="77"/>
      <c r="H25" s="40"/>
      <c r="I25" s="81"/>
      <c r="J25" s="152" t="s">
        <v>89</v>
      </c>
      <c r="K25" s="77"/>
      <c r="L25" s="77"/>
      <c r="M25" s="77"/>
      <c r="N25" s="77"/>
      <c r="O25" s="40"/>
      <c r="P25" s="78"/>
      <c r="Q25" s="88"/>
      <c r="R25" s="77"/>
      <c r="S25" s="77"/>
      <c r="T25" s="77"/>
      <c r="U25" s="77"/>
      <c r="V25" s="77"/>
      <c r="W25" s="81"/>
      <c r="X25" s="9" t="s">
        <v>47</v>
      </c>
      <c r="Y25" s="10"/>
      <c r="Z25" s="10"/>
      <c r="AA25" s="10"/>
      <c r="AB25" s="10"/>
      <c r="AC25" s="10"/>
      <c r="AD25" s="10"/>
      <c r="AE25" s="17" t="s">
        <v>50</v>
      </c>
      <c r="AF25" s="18"/>
      <c r="AG25" s="18"/>
      <c r="AH25" s="18"/>
      <c r="AI25" s="18"/>
      <c r="AJ25" s="18"/>
      <c r="AK25" s="18"/>
      <c r="AL25" s="11" t="s">
        <v>53</v>
      </c>
      <c r="AM25" s="12"/>
      <c r="AN25" s="12"/>
      <c r="AO25" s="12"/>
      <c r="AP25" s="12"/>
      <c r="AQ25" s="12"/>
      <c r="AR25" s="13"/>
      <c r="AS25" s="124"/>
      <c r="AT25" s="124"/>
      <c r="AU25" s="124"/>
      <c r="AV25" s="124"/>
      <c r="AW25" s="124"/>
      <c r="AX25" s="124"/>
      <c r="AY25" s="125"/>
    </row>
    <row r="26" spans="2:51" ht="15.6" x14ac:dyDescent="0.3">
      <c r="B26" s="6">
        <v>24</v>
      </c>
      <c r="C26" s="80"/>
      <c r="D26" s="77"/>
      <c r="E26" s="77"/>
      <c r="F26" s="77"/>
      <c r="G26" s="77"/>
      <c r="H26" s="40"/>
      <c r="I26" s="81"/>
      <c r="J26" s="39"/>
      <c r="K26" s="77"/>
      <c r="L26" s="77"/>
      <c r="M26" s="77"/>
      <c r="N26" s="77"/>
      <c r="O26" s="40"/>
      <c r="P26" s="78"/>
      <c r="Q26" s="80"/>
      <c r="R26" s="40"/>
      <c r="S26" s="40"/>
      <c r="T26" s="40"/>
      <c r="U26" s="40"/>
      <c r="V26" s="40"/>
      <c r="W26" s="81"/>
      <c r="X26" s="136"/>
      <c r="Y26" s="138"/>
      <c r="Z26" s="137"/>
      <c r="AA26" s="12"/>
      <c r="AB26" s="12"/>
      <c r="AC26" s="12"/>
      <c r="AD26" s="12"/>
      <c r="AE26" s="11"/>
      <c r="AF26" s="12"/>
      <c r="AG26" s="12"/>
      <c r="AH26" s="12"/>
      <c r="AI26" s="12"/>
      <c r="AJ26" s="12"/>
      <c r="AK26" s="12"/>
      <c r="AL26" s="11"/>
      <c r="AM26" s="12"/>
      <c r="AN26" s="12"/>
      <c r="AO26" s="12"/>
      <c r="AP26" s="12"/>
      <c r="AQ26" s="12"/>
      <c r="AR26" s="13"/>
      <c r="AS26" s="124"/>
      <c r="AT26" s="124"/>
      <c r="AU26" s="124"/>
      <c r="AV26" s="124"/>
      <c r="AW26" s="124"/>
      <c r="AX26" s="124"/>
      <c r="AY26" s="125"/>
    </row>
    <row r="27" spans="2:51" ht="16.2" thickBot="1" x14ac:dyDescent="0.35">
      <c r="B27" s="6">
        <v>25</v>
      </c>
      <c r="C27" s="80"/>
      <c r="D27" s="77"/>
      <c r="E27" s="77"/>
      <c r="F27" s="77"/>
      <c r="G27" s="77"/>
      <c r="H27" s="40"/>
      <c r="I27" s="81"/>
      <c r="J27" s="39"/>
      <c r="K27" s="77"/>
      <c r="L27" s="77"/>
      <c r="M27" s="77"/>
      <c r="N27" s="77"/>
      <c r="O27" s="40"/>
      <c r="P27" s="78"/>
      <c r="Q27" s="80"/>
      <c r="R27" s="40"/>
      <c r="S27" s="40"/>
      <c r="T27" s="40"/>
      <c r="U27" s="40"/>
      <c r="V27" s="40"/>
      <c r="W27" s="81"/>
      <c r="X27" s="14">
        <v>2</v>
      </c>
      <c r="Y27" s="24">
        <v>0</v>
      </c>
      <c r="Z27" s="15">
        <v>1</v>
      </c>
      <c r="AA27" s="15" t="s">
        <v>6</v>
      </c>
      <c r="AB27" s="15">
        <v>3</v>
      </c>
      <c r="AC27" s="15" t="s">
        <v>33</v>
      </c>
      <c r="AD27" s="15"/>
      <c r="AE27" s="11"/>
      <c r="AF27" s="12"/>
      <c r="AG27" s="12"/>
      <c r="AH27" s="12"/>
      <c r="AI27" s="12"/>
      <c r="AJ27" s="12"/>
      <c r="AK27" s="12"/>
      <c r="AL27" s="23"/>
      <c r="AM27" s="24"/>
      <c r="AN27" s="12"/>
      <c r="AO27" s="12"/>
      <c r="AP27" s="12"/>
      <c r="AQ27" s="12"/>
      <c r="AR27" s="13"/>
      <c r="AS27" s="124"/>
      <c r="AT27" s="124"/>
      <c r="AU27" s="124"/>
      <c r="AV27" s="124"/>
      <c r="AW27" s="124"/>
      <c r="AX27" s="124"/>
      <c r="AY27" s="125"/>
    </row>
    <row r="28" spans="2:51" ht="16.2" thickBot="1" x14ac:dyDescent="0.35">
      <c r="B28" s="6">
        <v>26</v>
      </c>
      <c r="C28" s="69">
        <v>2</v>
      </c>
      <c r="D28" s="70">
        <v>0</v>
      </c>
      <c r="E28" s="70">
        <v>4</v>
      </c>
      <c r="F28" s="70" t="s">
        <v>6</v>
      </c>
      <c r="G28" s="70">
        <v>7</v>
      </c>
      <c r="H28" s="70" t="s">
        <v>15</v>
      </c>
      <c r="I28" s="71" t="s">
        <v>11</v>
      </c>
      <c r="J28" s="46">
        <v>2</v>
      </c>
      <c r="K28" s="156">
        <v>3</v>
      </c>
      <c r="L28" s="47">
        <v>0</v>
      </c>
      <c r="M28" s="47" t="s">
        <v>6</v>
      </c>
      <c r="N28" s="156">
        <v>5</v>
      </c>
      <c r="O28" s="47" t="s">
        <v>15</v>
      </c>
      <c r="P28" s="157" t="s">
        <v>114</v>
      </c>
      <c r="Q28" s="70">
        <v>4</v>
      </c>
      <c r="R28" s="70">
        <v>0</v>
      </c>
      <c r="S28" s="70">
        <v>2</v>
      </c>
      <c r="T28" s="70" t="s">
        <v>6</v>
      </c>
      <c r="U28" s="70">
        <v>6</v>
      </c>
      <c r="V28" s="70" t="s">
        <v>15</v>
      </c>
      <c r="W28" s="71" t="s">
        <v>12</v>
      </c>
      <c r="X28" s="17" t="s">
        <v>48</v>
      </c>
      <c r="Y28" s="18"/>
      <c r="Z28" s="18"/>
      <c r="AA28" s="18"/>
      <c r="AB28" s="18"/>
      <c r="AC28" s="18"/>
      <c r="AD28" s="12"/>
      <c r="AE28" s="11"/>
      <c r="AF28" s="12"/>
      <c r="AG28" s="12"/>
      <c r="AH28" s="12"/>
      <c r="AI28" s="12"/>
      <c r="AJ28" s="12"/>
      <c r="AK28" s="12"/>
      <c r="AL28" s="14">
        <v>2</v>
      </c>
      <c r="AM28" s="15">
        <v>0</v>
      </c>
      <c r="AN28" s="15">
        <v>2</v>
      </c>
      <c r="AO28" s="15" t="s">
        <v>7</v>
      </c>
      <c r="AP28" s="15">
        <v>4</v>
      </c>
      <c r="AQ28" s="15" t="s">
        <v>33</v>
      </c>
      <c r="AR28" s="16"/>
      <c r="AS28" s="124"/>
      <c r="AT28" s="124"/>
      <c r="AU28" s="124"/>
      <c r="AV28" s="124"/>
      <c r="AW28" s="124"/>
      <c r="AX28" s="124"/>
      <c r="AY28" s="125"/>
    </row>
    <row r="29" spans="2:51" ht="15.6" x14ac:dyDescent="0.3">
      <c r="B29" s="6">
        <v>27</v>
      </c>
      <c r="C29" s="145" t="s">
        <v>81</v>
      </c>
      <c r="D29" s="84"/>
      <c r="E29" s="84"/>
      <c r="F29" s="84"/>
      <c r="G29" s="84"/>
      <c r="H29" s="85"/>
      <c r="I29" s="86"/>
      <c r="J29" s="134" t="s">
        <v>39</v>
      </c>
      <c r="K29" s="57"/>
      <c r="L29" s="57"/>
      <c r="M29" s="57"/>
      <c r="N29" s="57"/>
      <c r="O29" s="57"/>
      <c r="P29" s="139"/>
      <c r="Q29" s="57" t="s">
        <v>40</v>
      </c>
      <c r="R29" s="57"/>
      <c r="S29" s="57"/>
      <c r="T29" s="57"/>
      <c r="U29" s="57"/>
      <c r="V29" s="57"/>
      <c r="W29" s="89"/>
      <c r="X29" s="11"/>
      <c r="Y29" s="12"/>
      <c r="Z29" s="12"/>
      <c r="AA29" s="12"/>
      <c r="AB29" s="12"/>
      <c r="AC29" s="12"/>
      <c r="AD29" s="12"/>
      <c r="AE29" s="23"/>
      <c r="AF29" s="24"/>
      <c r="AG29" s="12"/>
      <c r="AH29" s="12"/>
      <c r="AI29" s="135"/>
      <c r="AJ29" s="12"/>
      <c r="AK29" s="12"/>
      <c r="AL29" s="17" t="s">
        <v>54</v>
      </c>
      <c r="AM29" s="18"/>
      <c r="AN29" s="18"/>
      <c r="AO29" s="18"/>
      <c r="AP29" s="18"/>
      <c r="AQ29" s="18"/>
      <c r="AR29" s="19"/>
      <c r="AS29" s="124"/>
      <c r="AT29" s="124"/>
      <c r="AU29" s="124"/>
      <c r="AV29" s="124"/>
      <c r="AW29" s="124"/>
      <c r="AX29" s="124"/>
      <c r="AY29" s="125"/>
    </row>
    <row r="30" spans="2:51" ht="16.2" thickBot="1" x14ac:dyDescent="0.35">
      <c r="B30" s="6">
        <v>28</v>
      </c>
      <c r="C30" s="147" t="s">
        <v>88</v>
      </c>
      <c r="D30" s="77"/>
      <c r="E30" s="77"/>
      <c r="F30" s="77"/>
      <c r="G30" s="77"/>
      <c r="H30" s="40"/>
      <c r="I30" s="81"/>
      <c r="J30" s="90">
        <v>2</v>
      </c>
      <c r="K30" s="64">
        <v>0</v>
      </c>
      <c r="L30" s="64">
        <v>0</v>
      </c>
      <c r="M30" s="64" t="s">
        <v>6</v>
      </c>
      <c r="N30" s="64">
        <v>2</v>
      </c>
      <c r="O30" s="64" t="s">
        <v>16</v>
      </c>
      <c r="P30" s="140" t="s">
        <v>46</v>
      </c>
      <c r="Q30" s="141">
        <v>2</v>
      </c>
      <c r="R30" s="142">
        <v>0</v>
      </c>
      <c r="S30" s="142">
        <v>0</v>
      </c>
      <c r="T30" s="142" t="s">
        <v>6</v>
      </c>
      <c r="U30" s="142">
        <v>2</v>
      </c>
      <c r="V30" s="142" t="s">
        <v>16</v>
      </c>
      <c r="W30" s="143" t="s">
        <v>46</v>
      </c>
      <c r="X30" s="11"/>
      <c r="Y30" s="12"/>
      <c r="Z30" s="12"/>
      <c r="AA30" s="12"/>
      <c r="AB30" s="12"/>
      <c r="AC30" s="12"/>
      <c r="AD30" s="12"/>
      <c r="AE30" s="14">
        <v>2</v>
      </c>
      <c r="AF30" s="15">
        <v>1</v>
      </c>
      <c r="AG30" s="15">
        <v>2</v>
      </c>
      <c r="AH30" s="15" t="s">
        <v>7</v>
      </c>
      <c r="AI30" s="15">
        <v>6</v>
      </c>
      <c r="AJ30" s="15" t="s">
        <v>33</v>
      </c>
      <c r="AK30" s="15"/>
      <c r="AL30" s="11"/>
      <c r="AM30" s="12"/>
      <c r="AN30" s="12"/>
      <c r="AO30" s="12"/>
      <c r="AP30" s="12"/>
      <c r="AQ30" s="12"/>
      <c r="AR30" s="13"/>
      <c r="AS30" s="124"/>
      <c r="AT30" s="124"/>
      <c r="AU30" s="124"/>
      <c r="AV30" s="124"/>
      <c r="AW30" s="124"/>
      <c r="AX30" s="124"/>
      <c r="AY30" s="125"/>
    </row>
    <row r="31" spans="2:51" ht="15.6" x14ac:dyDescent="0.3">
      <c r="B31" s="6">
        <v>29</v>
      </c>
      <c r="C31" s="80"/>
      <c r="D31" s="77"/>
      <c r="E31" s="77"/>
      <c r="F31" s="77"/>
      <c r="G31" s="77"/>
      <c r="H31" s="40"/>
      <c r="I31" s="81"/>
      <c r="X31" s="11"/>
      <c r="Y31" s="135"/>
      <c r="Z31" s="12"/>
      <c r="AA31" s="12"/>
      <c r="AB31" s="12"/>
      <c r="AC31" s="12"/>
      <c r="AD31" s="12"/>
      <c r="AE31" s="11" t="s">
        <v>51</v>
      </c>
      <c r="AF31" s="12"/>
      <c r="AG31" s="12"/>
      <c r="AH31" s="12"/>
      <c r="AI31" s="12"/>
      <c r="AJ31" s="12"/>
      <c r="AK31" s="12"/>
      <c r="AL31" s="11"/>
      <c r="AM31" s="12"/>
      <c r="AN31" s="12"/>
      <c r="AO31" s="12"/>
      <c r="AP31" s="12"/>
      <c r="AQ31" s="12"/>
      <c r="AR31" s="13"/>
      <c r="AS31" s="124"/>
      <c r="AT31" s="124"/>
      <c r="AU31" s="124"/>
      <c r="AV31" s="124"/>
      <c r="AW31" s="124"/>
      <c r="AX31" s="124"/>
      <c r="AY31" s="125"/>
    </row>
    <row r="32" spans="2:51" ht="16.2" thickBot="1" x14ac:dyDescent="0.35">
      <c r="B32" s="6">
        <v>30</v>
      </c>
      <c r="C32" s="80"/>
      <c r="D32" s="77"/>
      <c r="E32" s="77"/>
      <c r="F32" s="77"/>
      <c r="G32" s="77"/>
      <c r="H32" s="40"/>
      <c r="I32" s="81"/>
      <c r="X32" s="20">
        <v>1</v>
      </c>
      <c r="Y32" s="21">
        <v>2</v>
      </c>
      <c r="Z32" s="21">
        <v>0</v>
      </c>
      <c r="AA32" s="21" t="s">
        <v>6</v>
      </c>
      <c r="AB32" s="21">
        <v>5</v>
      </c>
      <c r="AC32" s="21" t="s">
        <v>33</v>
      </c>
      <c r="AD32" s="144"/>
      <c r="AE32" s="12"/>
      <c r="AF32" s="12"/>
      <c r="AG32" s="12"/>
      <c r="AH32" s="12"/>
      <c r="AI32" s="12"/>
      <c r="AJ32" s="12"/>
      <c r="AK32" s="12"/>
      <c r="AL32" s="11"/>
      <c r="AM32" s="12"/>
      <c r="AN32" s="12"/>
      <c r="AO32" s="12"/>
      <c r="AP32" s="135"/>
      <c r="AQ32" s="12"/>
      <c r="AR32" s="13"/>
      <c r="AS32" s="123">
        <v>0</v>
      </c>
      <c r="AT32" s="123">
        <v>8</v>
      </c>
      <c r="AU32" s="123">
        <v>0</v>
      </c>
      <c r="AV32" s="123" t="s">
        <v>6</v>
      </c>
      <c r="AW32" s="123">
        <v>15</v>
      </c>
      <c r="AX32" s="123" t="s">
        <v>33</v>
      </c>
      <c r="AY32" s="126"/>
    </row>
    <row r="33" spans="2:51" ht="16.8" thickTop="1" thickBot="1" x14ac:dyDescent="0.35">
      <c r="B33" s="6">
        <v>31</v>
      </c>
      <c r="C33" s="80"/>
      <c r="D33" s="77"/>
      <c r="E33" s="77"/>
      <c r="F33" s="77"/>
      <c r="G33" s="77"/>
      <c r="H33" s="40"/>
      <c r="I33" s="81"/>
      <c r="J33" s="7"/>
      <c r="K33" s="7"/>
      <c r="L33" s="7"/>
      <c r="M33" s="7"/>
      <c r="N33" s="7"/>
      <c r="O33" s="7"/>
      <c r="P33" s="7"/>
      <c r="AE33" s="20">
        <v>2</v>
      </c>
      <c r="AF33" s="21">
        <v>0</v>
      </c>
      <c r="AG33" s="21">
        <v>0</v>
      </c>
      <c r="AH33" s="21" t="s">
        <v>6</v>
      </c>
      <c r="AI33" s="21">
        <v>3</v>
      </c>
      <c r="AJ33" s="21" t="s">
        <v>33</v>
      </c>
      <c r="AK33" s="21"/>
      <c r="AL33" s="20">
        <v>2</v>
      </c>
      <c r="AM33" s="21">
        <v>2</v>
      </c>
      <c r="AN33" s="21">
        <v>0</v>
      </c>
      <c r="AO33" s="21" t="s">
        <v>7</v>
      </c>
      <c r="AP33" s="21">
        <v>5</v>
      </c>
      <c r="AQ33" s="21" t="s">
        <v>33</v>
      </c>
      <c r="AR33" s="22"/>
      <c r="AS33" s="7"/>
      <c r="AT33" s="7"/>
      <c r="AU33" s="7"/>
      <c r="AV33" s="7"/>
      <c r="AW33" s="7"/>
      <c r="AX33" s="7"/>
      <c r="AY33" s="7"/>
    </row>
    <row r="34" spans="2:51" ht="16.8" thickTop="1" thickBot="1" x14ac:dyDescent="0.35">
      <c r="B34" s="6">
        <v>32</v>
      </c>
      <c r="C34" s="69">
        <v>2</v>
      </c>
      <c r="D34" s="150">
        <v>3</v>
      </c>
      <c r="E34" s="70">
        <v>0</v>
      </c>
      <c r="F34" s="70" t="s">
        <v>6</v>
      </c>
      <c r="G34" s="150">
        <v>6</v>
      </c>
      <c r="H34" s="70" t="s">
        <v>15</v>
      </c>
      <c r="I34" s="151" t="s">
        <v>114</v>
      </c>
      <c r="J34" s="7"/>
      <c r="K34" s="7"/>
      <c r="L34" s="7"/>
      <c r="M34" s="7"/>
      <c r="N34" s="7"/>
      <c r="O34" s="7"/>
      <c r="P34" s="7"/>
      <c r="AE34" s="7"/>
      <c r="AF34" s="7"/>
      <c r="AG34" s="7"/>
      <c r="AH34" s="7"/>
      <c r="AI34" s="7"/>
      <c r="AJ34" s="7"/>
      <c r="AK34" s="7"/>
      <c r="AL34" s="130" t="s">
        <v>119</v>
      </c>
      <c r="AM34" s="130"/>
      <c r="AN34" s="130"/>
      <c r="AO34" s="130"/>
      <c r="AP34" s="130"/>
      <c r="AQ34" s="130"/>
      <c r="AR34" s="130"/>
      <c r="AS34" s="7"/>
      <c r="AT34" s="7"/>
      <c r="AU34" s="7"/>
      <c r="AV34" s="7"/>
      <c r="AW34" s="7"/>
      <c r="AX34" s="7"/>
      <c r="AY34" s="7"/>
    </row>
    <row r="35" spans="2:51" ht="15.6" x14ac:dyDescent="0.3">
      <c r="B35" s="6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</row>
    <row r="36" spans="2:51" ht="15.6" x14ac:dyDescent="0.3">
      <c r="B36" s="6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AE36" s="7"/>
      <c r="AF36" s="7"/>
      <c r="AG36" s="7"/>
      <c r="AH36" s="7"/>
      <c r="AI36" s="7"/>
      <c r="AJ36" s="7"/>
      <c r="AK36" s="7"/>
      <c r="AS36" s="7"/>
      <c r="AT36" s="7"/>
      <c r="AU36" s="7"/>
      <c r="AV36" s="7"/>
      <c r="AW36" s="7"/>
      <c r="AX36" s="7"/>
      <c r="AY36" s="7"/>
    </row>
    <row r="37" spans="2:51" ht="15.6" x14ac:dyDescent="0.3">
      <c r="B37" s="6"/>
      <c r="C37" s="7" t="s">
        <v>4</v>
      </c>
      <c r="D37" s="7" t="s">
        <v>9</v>
      </c>
      <c r="E37" s="7" t="s">
        <v>5</v>
      </c>
      <c r="F37" s="7"/>
      <c r="G37" s="7" t="s">
        <v>8</v>
      </c>
      <c r="H37" s="7"/>
      <c r="I37" s="7"/>
      <c r="J37" s="7" t="s">
        <v>4</v>
      </c>
      <c r="K37" s="7" t="s">
        <v>9</v>
      </c>
      <c r="L37" s="7" t="s">
        <v>5</v>
      </c>
      <c r="M37" s="7"/>
      <c r="N37" s="7" t="s">
        <v>8</v>
      </c>
      <c r="O37" s="7"/>
      <c r="P37" s="7"/>
      <c r="Q37" s="7" t="s">
        <v>4</v>
      </c>
      <c r="R37" s="7" t="s">
        <v>9</v>
      </c>
      <c r="S37" s="7" t="s">
        <v>5</v>
      </c>
      <c r="T37" s="7"/>
      <c r="U37" s="7" t="s">
        <v>8</v>
      </c>
      <c r="V37" s="7"/>
      <c r="W37" s="7"/>
      <c r="X37" s="7" t="s">
        <v>4</v>
      </c>
      <c r="Y37" s="7" t="s">
        <v>9</v>
      </c>
      <c r="Z37" s="7" t="s">
        <v>5</v>
      </c>
      <c r="AA37" s="7"/>
      <c r="AB37" s="7" t="s">
        <v>8</v>
      </c>
      <c r="AC37" s="7"/>
      <c r="AD37" s="7"/>
      <c r="AE37" s="7" t="s">
        <v>4</v>
      </c>
      <c r="AF37" s="7" t="s">
        <v>9</v>
      </c>
      <c r="AG37" s="7" t="s">
        <v>5</v>
      </c>
      <c r="AH37" s="7"/>
      <c r="AI37" s="7" t="s">
        <v>8</v>
      </c>
      <c r="AJ37" s="7"/>
      <c r="AK37" s="7"/>
      <c r="AL37" s="7" t="s">
        <v>4</v>
      </c>
      <c r="AM37" s="7" t="s">
        <v>9</v>
      </c>
      <c r="AN37" s="7" t="s">
        <v>5</v>
      </c>
      <c r="AO37" s="7"/>
      <c r="AP37" s="7" t="s">
        <v>8</v>
      </c>
      <c r="AQ37" s="7"/>
      <c r="AR37" s="7"/>
      <c r="AS37" s="7" t="s">
        <v>4</v>
      </c>
      <c r="AT37" s="7" t="s">
        <v>9</v>
      </c>
      <c r="AU37" s="7" t="s">
        <v>5</v>
      </c>
      <c r="AV37" s="7"/>
      <c r="AW37" s="7" t="s">
        <v>8</v>
      </c>
      <c r="AX37" s="7"/>
      <c r="AY37" s="7"/>
    </row>
    <row r="38" spans="2:51" ht="15.6" x14ac:dyDescent="0.3">
      <c r="B38" s="6"/>
      <c r="C38" s="7">
        <f>SUM(C3:C35)</f>
        <v>18</v>
      </c>
      <c r="D38" s="7">
        <f>SUM(D3:D35)</f>
        <v>6</v>
      </c>
      <c r="E38" s="7">
        <f>SUM(E3:E34)</f>
        <v>5</v>
      </c>
      <c r="F38" s="7">
        <f>SUM(C38:E38)</f>
        <v>29</v>
      </c>
      <c r="G38" s="7">
        <f>SUM(G3:G35)</f>
        <v>32</v>
      </c>
      <c r="H38" s="7"/>
      <c r="I38" s="7"/>
      <c r="J38" s="7">
        <f>SUM(J3:J30)</f>
        <v>15</v>
      </c>
      <c r="K38" s="7">
        <f>SUM(K3:K30)</f>
        <v>10</v>
      </c>
      <c r="L38" s="7">
        <f>SUM(L3:L30)</f>
        <v>2</v>
      </c>
      <c r="M38" s="7">
        <f>SUM(J38:L38)</f>
        <v>27</v>
      </c>
      <c r="N38" s="7">
        <f>SUM(N3:N30)</f>
        <v>28</v>
      </c>
      <c r="O38" s="7"/>
      <c r="P38" s="7"/>
      <c r="Q38" s="7">
        <f>SUM(Q3:Q36)</f>
        <v>13</v>
      </c>
      <c r="R38" s="7">
        <f>SUM(R3:R36)</f>
        <v>9</v>
      </c>
      <c r="S38" s="7">
        <f>SUM(S3:S36)</f>
        <v>4</v>
      </c>
      <c r="T38" s="7">
        <f>SUM(Q38:S38)</f>
        <v>26</v>
      </c>
      <c r="U38" s="7">
        <f>SUM(U3:U36)</f>
        <v>28</v>
      </c>
      <c r="V38" s="7"/>
      <c r="W38" s="7"/>
      <c r="X38" s="7">
        <f>SUM(X3:X32)</f>
        <v>12</v>
      </c>
      <c r="Y38" s="7">
        <f>SUM(Y3:Y32)</f>
        <v>11</v>
      </c>
      <c r="Z38" s="7">
        <f>SUM(Z3:Z32)</f>
        <v>3</v>
      </c>
      <c r="AA38" s="7">
        <f>SUM(X38:Z38)</f>
        <v>26</v>
      </c>
      <c r="AB38" s="7">
        <f>SUM(AB3:AB32)</f>
        <v>30</v>
      </c>
      <c r="AC38" s="7"/>
      <c r="AD38" s="7"/>
      <c r="AE38" s="7">
        <f>SUM(AE3:AE36)</f>
        <v>13</v>
      </c>
      <c r="AF38" s="7">
        <f>SUM(AF3:AF36)</f>
        <v>9</v>
      </c>
      <c r="AG38" s="7">
        <f>SUM(AG3:AG36)</f>
        <v>4</v>
      </c>
      <c r="AH38" s="7">
        <f>SUM(AE38:AG38)</f>
        <v>26</v>
      </c>
      <c r="AI38" s="7">
        <f>SUM(AI3:AI36)</f>
        <v>31</v>
      </c>
      <c r="AJ38" s="7"/>
      <c r="AK38" s="7"/>
      <c r="AL38" s="7">
        <f>SUM(AL3:AL33)</f>
        <v>16</v>
      </c>
      <c r="AM38" s="7">
        <f>SUM(AM3:AM33)</f>
        <v>5</v>
      </c>
      <c r="AN38" s="7">
        <f>SUM(AN3:AN33)</f>
        <v>5</v>
      </c>
      <c r="AO38" s="7">
        <f>SUM(AL38:AN38)</f>
        <v>26</v>
      </c>
      <c r="AP38" s="7">
        <f>SUM(AP3:AP33)</f>
        <v>31</v>
      </c>
      <c r="AQ38" s="7"/>
      <c r="AR38" s="7"/>
      <c r="AS38" s="7">
        <f>SUM(AS3:AS36)</f>
        <v>11</v>
      </c>
      <c r="AT38" s="7">
        <f>SUM(AT3:AT36)</f>
        <v>9</v>
      </c>
      <c r="AU38" s="7">
        <f>SUM(AU3:AU36)</f>
        <v>2</v>
      </c>
      <c r="AV38" s="7">
        <f>SUM(AS38:AU38)</f>
        <v>22</v>
      </c>
      <c r="AW38" s="7">
        <f>SUM(AW3:AW32)</f>
        <v>30</v>
      </c>
      <c r="AX38" s="7"/>
      <c r="AY38" s="7"/>
    </row>
    <row r="39" spans="2:51" ht="15.6" x14ac:dyDescent="0.3">
      <c r="B39" s="6"/>
      <c r="C39" s="7"/>
      <c r="D39" s="7"/>
      <c r="E39" s="8" t="s">
        <v>6</v>
      </c>
      <c r="F39" s="7">
        <f>COUNTIF(F3:F36,E39)</f>
        <v>3</v>
      </c>
      <c r="G39" s="7"/>
      <c r="H39" s="7"/>
      <c r="I39" s="7"/>
      <c r="J39" s="7"/>
      <c r="K39" s="7"/>
      <c r="L39" s="8" t="s">
        <v>6</v>
      </c>
      <c r="M39" s="7">
        <f>COUNTIF(M3:M30,L39)</f>
        <v>2</v>
      </c>
      <c r="N39" s="7"/>
      <c r="O39" s="7"/>
      <c r="P39" s="7"/>
      <c r="Q39" s="7"/>
      <c r="R39" s="7"/>
      <c r="S39" s="8" t="s">
        <v>6</v>
      </c>
      <c r="T39" s="7">
        <f>COUNTIF(T3:T36,S39)</f>
        <v>4</v>
      </c>
      <c r="U39" s="7"/>
      <c r="V39" s="7"/>
      <c r="W39" s="7"/>
      <c r="X39" s="7"/>
      <c r="Y39" s="7"/>
      <c r="Z39" s="8" t="s">
        <v>6</v>
      </c>
      <c r="AA39" s="7">
        <f>COUNTIF(AA3:AA32,Z39)</f>
        <v>4</v>
      </c>
      <c r="AB39" s="7"/>
      <c r="AC39" s="7"/>
      <c r="AD39" s="7"/>
      <c r="AE39" s="7"/>
      <c r="AF39" s="7"/>
      <c r="AG39" s="8" t="s">
        <v>6</v>
      </c>
      <c r="AH39" s="7">
        <f>COUNTIF(AH3:AH36,AG39)</f>
        <v>6</v>
      </c>
      <c r="AI39" s="7"/>
      <c r="AJ39" s="7"/>
      <c r="AK39" s="7"/>
      <c r="AL39" s="7"/>
      <c r="AM39" s="7"/>
      <c r="AN39" s="8" t="s">
        <v>6</v>
      </c>
      <c r="AO39" s="7">
        <f>COUNTIF(AO3:AO33,AN39)</f>
        <v>4</v>
      </c>
      <c r="AP39" s="7"/>
      <c r="AQ39" s="7"/>
      <c r="AR39" s="7"/>
      <c r="AS39" s="7"/>
      <c r="AT39" s="7"/>
      <c r="AU39" s="8" t="s">
        <v>6</v>
      </c>
      <c r="AV39" s="7">
        <f>COUNTIF(AV3:AV32,AU39)</f>
        <v>6</v>
      </c>
      <c r="AW39" s="7"/>
      <c r="AX39" s="7"/>
      <c r="AY39" s="7"/>
    </row>
    <row r="40" spans="2:51" ht="15.6" x14ac:dyDescent="0.3">
      <c r="B40" s="6"/>
      <c r="C40" s="7"/>
      <c r="D40" s="7"/>
      <c r="E40" s="8" t="s">
        <v>7</v>
      </c>
      <c r="F40" s="7">
        <f>COUNTIF(F3:F36,E40)</f>
        <v>4</v>
      </c>
      <c r="G40" s="7"/>
      <c r="H40" s="7"/>
      <c r="I40" s="7"/>
      <c r="J40" s="7"/>
      <c r="K40" s="7"/>
      <c r="L40" s="8" t="s">
        <v>7</v>
      </c>
      <c r="M40" s="7">
        <f>COUNTIF(M3:M30,L40)</f>
        <v>4</v>
      </c>
      <c r="N40" s="7"/>
      <c r="O40" s="7"/>
      <c r="P40" s="7"/>
      <c r="Q40" s="7"/>
      <c r="R40" s="7"/>
      <c r="S40" s="8" t="s">
        <v>7</v>
      </c>
      <c r="T40" s="7">
        <f>COUNTIF(T3:T36,S40)</f>
        <v>4</v>
      </c>
      <c r="U40" s="7"/>
      <c r="V40" s="7"/>
      <c r="W40" s="7"/>
      <c r="X40" s="7"/>
      <c r="Y40" s="7"/>
      <c r="Z40" s="8" t="s">
        <v>7</v>
      </c>
      <c r="AA40" s="7">
        <f>COUNTIF(AA3:AA32,Z40)</f>
        <v>4</v>
      </c>
      <c r="AB40" s="7"/>
      <c r="AC40" s="7"/>
      <c r="AD40" s="7"/>
      <c r="AE40" s="7"/>
      <c r="AF40" s="7"/>
      <c r="AG40" s="8" t="s">
        <v>7</v>
      </c>
      <c r="AH40" s="7">
        <f>COUNTIF(AH3:AH36,AG40)</f>
        <v>3</v>
      </c>
      <c r="AI40" s="7"/>
      <c r="AJ40" s="7"/>
      <c r="AK40" s="7"/>
      <c r="AL40" s="7"/>
      <c r="AM40" s="7"/>
      <c r="AN40" s="8" t="s">
        <v>7</v>
      </c>
      <c r="AO40" s="7">
        <f>COUNTIF(AO3:AO33,AN40)</f>
        <v>4</v>
      </c>
      <c r="AP40" s="7"/>
      <c r="AQ40" s="7"/>
      <c r="AR40" s="7"/>
      <c r="AS40" s="7"/>
      <c r="AT40" s="7"/>
      <c r="AU40" s="8" t="s">
        <v>7</v>
      </c>
      <c r="AV40" s="7">
        <f>COUNTIF(AV3:AV32,AU40)</f>
        <v>0</v>
      </c>
      <c r="AW40" s="7"/>
      <c r="AX40" s="7"/>
      <c r="AY40" s="7"/>
    </row>
    <row r="41" spans="2:51" ht="15.6" x14ac:dyDescent="0.3">
      <c r="B41" s="6"/>
      <c r="C41" s="7"/>
      <c r="D41" s="7"/>
      <c r="E41" s="8" t="s">
        <v>45</v>
      </c>
      <c r="F41" s="7">
        <f>SUM(F39:F40)</f>
        <v>7</v>
      </c>
      <c r="G41" s="7"/>
      <c r="H41" s="7"/>
      <c r="I41" s="7"/>
      <c r="J41" s="7"/>
      <c r="K41" s="7"/>
      <c r="L41" s="8" t="s">
        <v>45</v>
      </c>
      <c r="M41" s="7">
        <f>SUM(M39:M40)</f>
        <v>6</v>
      </c>
      <c r="N41" s="7"/>
      <c r="O41" s="7"/>
      <c r="P41" s="7"/>
      <c r="Q41" s="7"/>
      <c r="R41" s="7"/>
      <c r="S41" s="8" t="s">
        <v>45</v>
      </c>
      <c r="T41" s="7">
        <f>SUM(T39:T40)</f>
        <v>8</v>
      </c>
      <c r="U41" s="7"/>
      <c r="V41" s="7"/>
      <c r="W41" s="7"/>
      <c r="X41" s="7"/>
      <c r="Y41" s="7"/>
      <c r="Z41" s="8" t="s">
        <v>45</v>
      </c>
      <c r="AA41" s="7">
        <f>SUM(AA39:AA40)</f>
        <v>8</v>
      </c>
      <c r="AB41" s="7"/>
      <c r="AC41" s="7"/>
      <c r="AD41" s="7"/>
      <c r="AE41" s="7"/>
      <c r="AF41" s="7"/>
      <c r="AG41" s="8" t="s">
        <v>45</v>
      </c>
      <c r="AH41" s="7">
        <f>SUM(AH39:AH40)</f>
        <v>9</v>
      </c>
      <c r="AI41" s="7"/>
      <c r="AJ41" s="7"/>
      <c r="AK41" s="7"/>
      <c r="AL41" s="7"/>
      <c r="AM41" s="7"/>
      <c r="AN41" s="8" t="s">
        <v>45</v>
      </c>
      <c r="AO41" s="7">
        <f>SUM(AO39:AO40)</f>
        <v>8</v>
      </c>
      <c r="AP41" s="7"/>
      <c r="AQ41" s="7"/>
      <c r="AR41" s="7"/>
      <c r="AS41" s="7"/>
      <c r="AT41" s="7"/>
      <c r="AU41" s="8" t="s">
        <v>45</v>
      </c>
      <c r="AV41" s="7">
        <f>SUM(AV39:AV40)</f>
        <v>6</v>
      </c>
      <c r="AW41" s="7"/>
      <c r="AX41" s="7"/>
      <c r="AY41" s="7"/>
    </row>
    <row r="42" spans="2:51" ht="15.6" x14ac:dyDescent="0.3">
      <c r="B42" s="6"/>
      <c r="C42" s="7"/>
      <c r="D42" s="7"/>
      <c r="E42" s="8"/>
      <c r="F42" s="7"/>
      <c r="G42" s="7"/>
      <c r="H42" s="7"/>
      <c r="I42" s="7"/>
      <c r="J42" s="7"/>
      <c r="K42" s="7"/>
      <c r="L42" s="8"/>
      <c r="M42" s="7"/>
      <c r="N42" s="7"/>
      <c r="O42" s="7"/>
      <c r="P42" s="7"/>
      <c r="Q42" s="7"/>
      <c r="R42" s="7"/>
      <c r="S42" s="8"/>
      <c r="T42" s="7"/>
      <c r="U42" s="7"/>
      <c r="V42" s="7"/>
      <c r="W42" s="7"/>
      <c r="X42" s="7"/>
      <c r="Y42" s="7"/>
      <c r="Z42" s="8"/>
      <c r="AA42" s="7"/>
      <c r="AB42" s="7"/>
      <c r="AC42" s="7"/>
      <c r="AD42" s="7"/>
      <c r="AE42" s="7"/>
      <c r="AF42" s="7"/>
      <c r="AG42" s="8"/>
      <c r="AH42" s="7"/>
      <c r="AI42" s="7"/>
      <c r="AJ42" s="7"/>
      <c r="AK42" s="7"/>
      <c r="AL42" s="7"/>
      <c r="AM42" s="7"/>
      <c r="AN42" s="8"/>
      <c r="AO42" s="7"/>
      <c r="AP42" s="7"/>
      <c r="AQ42" s="7"/>
      <c r="AR42" s="7"/>
      <c r="AS42" s="7"/>
      <c r="AT42" s="7"/>
      <c r="AU42" s="8"/>
      <c r="AV42" s="7"/>
      <c r="AW42" s="7"/>
      <c r="AX42" s="7"/>
      <c r="AY42" s="7"/>
    </row>
    <row r="43" spans="2:51" ht="15.6" x14ac:dyDescent="0.3">
      <c r="B43" s="6"/>
      <c r="C43" s="7"/>
      <c r="D43" s="129" t="s">
        <v>128</v>
      </c>
      <c r="E43" s="8"/>
      <c r="F43" s="7"/>
      <c r="G43" s="7"/>
      <c r="H43" s="7"/>
      <c r="I43" s="7"/>
      <c r="J43" s="7"/>
      <c r="K43" s="7"/>
      <c r="L43" s="8"/>
      <c r="M43" s="7"/>
      <c r="N43" s="7"/>
      <c r="O43" s="7"/>
      <c r="P43" s="7"/>
      <c r="Q43" s="7"/>
      <c r="R43" s="7"/>
      <c r="S43" s="8"/>
      <c r="T43" s="7"/>
      <c r="U43" s="7"/>
      <c r="V43" s="7"/>
      <c r="W43" s="7"/>
      <c r="X43" s="7"/>
      <c r="Y43" s="7"/>
      <c r="Z43" s="8"/>
      <c r="AA43" s="7"/>
      <c r="AB43" s="7"/>
      <c r="AC43" s="7"/>
      <c r="AD43" s="7"/>
      <c r="AE43" s="7"/>
      <c r="AF43" s="7"/>
      <c r="AG43" s="8"/>
      <c r="AH43" s="7"/>
      <c r="AI43" s="7"/>
      <c r="AJ43" s="7"/>
      <c r="AK43" s="7"/>
      <c r="AL43" s="7"/>
      <c r="AM43" s="7"/>
      <c r="AN43" s="8"/>
      <c r="AO43" s="7"/>
      <c r="AP43" s="7"/>
      <c r="AQ43" s="7"/>
      <c r="AR43" s="7"/>
      <c r="AS43" s="7"/>
      <c r="AT43" s="7"/>
      <c r="AU43" s="8"/>
      <c r="AV43" s="7"/>
      <c r="AW43" s="7"/>
      <c r="AX43" s="7"/>
      <c r="AY43" s="7"/>
    </row>
    <row r="44" spans="2:51" ht="16.2" thickBot="1" x14ac:dyDescent="0.35">
      <c r="B44" s="6"/>
      <c r="D44" s="92">
        <f>D46/$G$46</f>
        <v>0.53846153846153844</v>
      </c>
      <c r="E44" s="92">
        <f t="shared" ref="E44:F44" si="0">E46/$G$46</f>
        <v>0.32417582417582419</v>
      </c>
      <c r="F44" s="92">
        <f t="shared" si="0"/>
        <v>0.13736263736263737</v>
      </c>
      <c r="G44" s="2"/>
      <c r="L44" s="28" t="s">
        <v>4</v>
      </c>
      <c r="M44" s="28" t="s">
        <v>9</v>
      </c>
      <c r="N44" s="28" t="s">
        <v>5</v>
      </c>
      <c r="O44" s="28" t="s">
        <v>17</v>
      </c>
      <c r="P44" s="28" t="s">
        <v>93</v>
      </c>
      <c r="Q44" s="28" t="s">
        <v>8</v>
      </c>
      <c r="R44" s="28" t="s">
        <v>93</v>
      </c>
      <c r="AA44" s="2" t="s">
        <v>94</v>
      </c>
      <c r="AB44" s="2" t="s">
        <v>95</v>
      </c>
      <c r="AE44" t="s">
        <v>96</v>
      </c>
      <c r="AF44" s="7"/>
      <c r="AG44" s="8"/>
      <c r="AH44" s="7"/>
      <c r="AI44" s="7"/>
      <c r="AJ44" s="7"/>
      <c r="AK44" s="7"/>
      <c r="AL44" s="7"/>
      <c r="AM44" s="7"/>
      <c r="AN44" s="8"/>
      <c r="AO44" s="7"/>
      <c r="AP44" s="7"/>
      <c r="AQ44" s="7"/>
      <c r="AR44" s="7"/>
      <c r="AS44" s="7"/>
      <c r="AT44" s="7"/>
      <c r="AU44" s="8"/>
      <c r="AV44" s="7"/>
      <c r="AW44" s="7"/>
      <c r="AX44" s="7"/>
      <c r="AY44" s="7"/>
    </row>
    <row r="45" spans="2:51" ht="16.2" thickBot="1" x14ac:dyDescent="0.35">
      <c r="B45" s="6"/>
      <c r="D45" s="2" t="s">
        <v>4</v>
      </c>
      <c r="E45" s="2" t="s">
        <v>9</v>
      </c>
      <c r="F45" s="2" t="s">
        <v>5</v>
      </c>
      <c r="G45" s="2" t="s">
        <v>97</v>
      </c>
      <c r="H45" s="2" t="s">
        <v>8</v>
      </c>
      <c r="K45" s="118" t="s">
        <v>13</v>
      </c>
      <c r="L45" s="93">
        <f>SUMIF($H$3:$H$36,$K45,C$3:C$36)+SUMIF($O$3:$O$36,$K45,J$3:J$36)+SUMIF($V$3:$V$36,$K45,Q$3:Q$36)+SUMIF($AC$3:$AC$36,$K45,X$3:X$36)+SUMIF($AJ$3:$AJ$36,$K45,AE$3:AEI$36)+SUMIF($AQ$3:$AQ$35,$K45,AL$3:AL$35)+SUMIF($AX$3:$AX$36,$K45,AS$3:AS$36)</f>
        <v>25</v>
      </c>
      <c r="M45" s="3">
        <f t="shared" ref="M45:N49" si="1">SUMIF($H$3:$H$36,$K45,D$3:D$36)+SUMIF($O$3:$O$36,$K45,K$3:K$36)+SUMIF($V$3:$V$36,$K45,R$3:R$36)+SUMIF($AC$3:$AC$36,$K45,Y$3:Y$36)+SUMIF($AJ$3:$AJ$36,$K45,AF$3:AF$36)+SUMIF($AQ$3:$AQ$35,$K45,AM$3:AM$35)+SUMIF($AX$3:$AX$36,$K45,AT$3:AT$36)</f>
        <v>16</v>
      </c>
      <c r="N45" s="3">
        <f t="shared" si="1"/>
        <v>5</v>
      </c>
      <c r="O45" s="94">
        <f t="shared" ref="O45:O49" si="2">SUM(L45:N45)</f>
        <v>46</v>
      </c>
      <c r="P45" s="4">
        <f>O45/$O$50</f>
        <v>0.25274725274725274</v>
      </c>
      <c r="Q45" s="94">
        <f>SUMIF($H$3:$H$36,$K45,G$3:G$36)+SUMIF($O$3:$O$36,$K45,N$3:N$36)+SUMIF($V$3:$V$36,$K45,U$3:U$36)+SUMIF($AC$3:$AC$36,$K45,AB$3:AB$36)+SUMIF($AJ$3:$AJ$36,$K45,AI$3:AI$36)+SUMIF($AQ$3:$AQ$35,$K45,AP$3:AP$35)+SUMIF($AX$3:$AX$36,$K45,AW$3:AW$36)</f>
        <v>48</v>
      </c>
      <c r="R45" s="4">
        <f t="shared" ref="R45:R50" si="3">Q45/$Q$50</f>
        <v>0.22857142857142856</v>
      </c>
      <c r="T45" s="118" t="s">
        <v>13</v>
      </c>
      <c r="U45" s="95" t="s">
        <v>98</v>
      </c>
      <c r="AA45" s="96">
        <v>40</v>
      </c>
      <c r="AB45" s="97">
        <v>50</v>
      </c>
      <c r="AC45" s="98" t="s">
        <v>99</v>
      </c>
      <c r="AD45" s="99"/>
      <c r="AE45" s="100" t="str">
        <f>IF(AND(Q45&lt;=AB45,Q45&gt;=AA45),"OK","NOK")</f>
        <v>OK</v>
      </c>
      <c r="AF45" s="7"/>
      <c r="AG45" s="8"/>
      <c r="AH45" s="7"/>
      <c r="AI45" s="7"/>
      <c r="AJ45" s="7"/>
      <c r="AK45" s="7"/>
      <c r="AL45" s="7"/>
      <c r="AM45" s="7"/>
      <c r="AN45" s="8"/>
      <c r="AO45" s="7"/>
      <c r="AP45" s="7"/>
      <c r="AQ45" s="7"/>
      <c r="AR45" s="7"/>
      <c r="AS45" s="7"/>
      <c r="AT45" s="7"/>
      <c r="AU45" s="8"/>
      <c r="AV45" s="7"/>
      <c r="AW45" s="7"/>
      <c r="AX45" s="7"/>
      <c r="AY45" s="7"/>
    </row>
    <row r="46" spans="2:51" ht="16.2" thickBot="1" x14ac:dyDescent="0.35">
      <c r="B46" s="6"/>
      <c r="D46" s="2">
        <f>C38+J38+Q38+X38+AE38+AL38+AS38</f>
        <v>98</v>
      </c>
      <c r="E46" s="2">
        <f>D38+K38+R38+Y38+AF38+AM38+AT38</f>
        <v>59</v>
      </c>
      <c r="F46" s="2">
        <f>E38+L38+S38+Z38+AG38+AN38+AU38</f>
        <v>25</v>
      </c>
      <c r="G46" s="2">
        <f>SUM(D46:F46)</f>
        <v>182</v>
      </c>
      <c r="H46" s="2">
        <f>G38+N38+U38+AB38+AI38+AP38+AW38</f>
        <v>210</v>
      </c>
      <c r="K46" s="119" t="s">
        <v>14</v>
      </c>
      <c r="L46" s="93">
        <f>SUMIF($H$3:$H$36,$K46,C$3:C$36)+SUMIF($O$3:$O$36,$K46,J$3:J$36)+SUMIF($V$3:$V$36,$K46,Q$3:Q$36)+SUMIF($AC$3:$AC$36,$K46,X$3:X$36)+SUMIF($AJ$3:$AJ$36,$K46,AE$3:AEI$36)+SUMIF($AQ$3:$AQ$35,$K46,AL$3:AL$35)+SUMIF($AX$3:$AX$36,$K46,AS$3:AS$36)</f>
        <v>12</v>
      </c>
      <c r="M46" s="3">
        <f t="shared" si="1"/>
        <v>0</v>
      </c>
      <c r="N46" s="3">
        <f t="shared" si="1"/>
        <v>0</v>
      </c>
      <c r="O46" s="94">
        <f>SUM(L46:N46)</f>
        <v>12</v>
      </c>
      <c r="P46" s="4">
        <f>O46/$O$50</f>
        <v>6.5934065934065936E-2</v>
      </c>
      <c r="Q46" s="94">
        <f>SUMIF($H$3:$H$36,$K46,G$3:G$36)+SUMIF($O$3:$O$36,$K46,N$3:N$36)+SUMIF($V$3:$V$36,$K46,U$3:U$36)+SUMIF($AC$3:$AC$36,$K46,AB$3:AB$36)+SUMIF($AJ$3:$AJ$36,$K46,AI$3:AI$36)+SUMIF($AQ$3:$AQ$35,$K46,AP$3:AP$35)+SUMIF($AX$3:$AX$36,$K46,AW$3:AW$36)</f>
        <v>14</v>
      </c>
      <c r="R46" s="4">
        <f t="shared" si="3"/>
        <v>6.6666666666666666E-2</v>
      </c>
      <c r="T46" s="119" t="s">
        <v>14</v>
      </c>
      <c r="U46" s="95" t="s">
        <v>100</v>
      </c>
      <c r="AA46" s="96">
        <v>14</v>
      </c>
      <c r="AB46" s="97">
        <v>30</v>
      </c>
      <c r="AC46" s="98" t="s">
        <v>99</v>
      </c>
      <c r="AD46" s="99"/>
      <c r="AE46" s="100" t="str">
        <f t="shared" ref="AE46:AE48" si="4">IF(AND(Q46&lt;=AB46,Q46&gt;=AA46),"OK","NOK")</f>
        <v>OK</v>
      </c>
      <c r="AF46" s="7"/>
      <c r="AG46" s="8"/>
      <c r="AH46" s="7"/>
      <c r="AI46" s="7"/>
      <c r="AJ46" s="7"/>
      <c r="AK46" s="7"/>
      <c r="AL46" s="7"/>
      <c r="AM46" s="7"/>
      <c r="AN46" s="8"/>
      <c r="AO46" s="7"/>
      <c r="AP46" s="7"/>
      <c r="AQ46" s="7"/>
      <c r="AR46" s="7"/>
      <c r="AS46" s="7"/>
      <c r="AT46" s="7"/>
      <c r="AU46" s="8"/>
      <c r="AV46" s="7"/>
      <c r="AW46" s="7"/>
      <c r="AX46" s="7"/>
      <c r="AY46" s="7"/>
    </row>
    <row r="47" spans="2:51" ht="16.2" thickBot="1" x14ac:dyDescent="0.35">
      <c r="B47" s="6"/>
      <c r="D47" s="2"/>
      <c r="E47" s="2"/>
      <c r="F47" s="2" t="s">
        <v>6</v>
      </c>
      <c r="G47" s="2">
        <f>F39+M39+T39+AA39+AH39+AO39+AV39</f>
        <v>29</v>
      </c>
      <c r="H47" s="92">
        <f>G47/$G$49</f>
        <v>0.55769230769230771</v>
      </c>
      <c r="K47" s="120" t="s">
        <v>15</v>
      </c>
      <c r="L47" s="93">
        <f>SUMIF($H$3:$H$36,$K47,C$3:C$36)+SUMIF($O$3:$O$36,$K47,J$3:J$36)+SUMIF($V$3:$V$36,$K47,Q$3:Q$36)+SUMIF($AC$3:$AC$36,$K47,X$3:X$36)+SUMIF($AJ$3:$AJ$36,$K47,AE$3:AEI$36)+SUMIF($AQ$3:$AQ$35,$K47,AL$3:AL$35)+SUMIF($AX$3:$AX$36,$K47,AS$3:AS$36)</f>
        <v>34</v>
      </c>
      <c r="M47" s="3">
        <f t="shared" si="1"/>
        <v>25</v>
      </c>
      <c r="N47" s="3">
        <f t="shared" si="1"/>
        <v>10</v>
      </c>
      <c r="O47" s="94">
        <f>SUM(L47:N47)</f>
        <v>69</v>
      </c>
      <c r="P47" s="4">
        <f>O47/$O$50</f>
        <v>0.37912087912087911</v>
      </c>
      <c r="Q47" s="94">
        <f>SUMIF($H$3:$H$36,$K47,G$3:G$36)+SUMIF($O$3:$O$36,$K47,N$3:N$36)+SUMIF($V$3:$V$36,$K47,U$3:U$36)+SUMIF($AC$3:$AC$36,$K47,AB$3:AB$36)+SUMIF($AJ$3:$AJ$36,$K47,AI$3:AI$36)+SUMIF($AQ$3:$AQ$35,$K47,AP$3:AP$35)+SUMIF($AX$3:$AX$36,$K47,AW$3:AW$36)</f>
        <v>78</v>
      </c>
      <c r="R47" s="4">
        <f t="shared" si="3"/>
        <v>0.37142857142857144</v>
      </c>
      <c r="T47" s="120" t="s">
        <v>15</v>
      </c>
      <c r="U47" s="95" t="s">
        <v>101</v>
      </c>
      <c r="AA47" s="96">
        <v>70</v>
      </c>
      <c r="AB47" s="97">
        <v>105</v>
      </c>
      <c r="AC47" s="98" t="s">
        <v>99</v>
      </c>
      <c r="AD47" s="99"/>
      <c r="AE47" s="100" t="str">
        <f t="shared" si="4"/>
        <v>OK</v>
      </c>
      <c r="AF47" s="7"/>
      <c r="AG47" s="8"/>
      <c r="AH47" s="7"/>
      <c r="AI47" s="7"/>
      <c r="AJ47" s="7"/>
      <c r="AK47" s="7"/>
      <c r="AL47" s="7"/>
      <c r="AM47" s="7"/>
      <c r="AN47" s="8"/>
      <c r="AO47" s="7"/>
      <c r="AP47" s="7"/>
      <c r="AQ47" s="7"/>
      <c r="AR47" s="7"/>
      <c r="AS47" s="7"/>
      <c r="AT47" s="7"/>
      <c r="AU47" s="8"/>
      <c r="AV47" s="7"/>
      <c r="AW47" s="7"/>
      <c r="AX47" s="7"/>
      <c r="AY47" s="7"/>
    </row>
    <row r="48" spans="2:51" ht="16.2" thickBot="1" x14ac:dyDescent="0.35">
      <c r="B48" s="6"/>
      <c r="D48" s="2"/>
      <c r="E48" s="2"/>
      <c r="F48" s="2" t="s">
        <v>7</v>
      </c>
      <c r="G48" s="2">
        <f>F40+M40+T40+AA40+AH40+AO40+AV40</f>
        <v>23</v>
      </c>
      <c r="H48" s="92">
        <f>G48/$G$49</f>
        <v>0.44230769230769229</v>
      </c>
      <c r="K48" s="121" t="s">
        <v>33</v>
      </c>
      <c r="L48" s="93">
        <f>SUMIF($H$3:$H$36,$K48,C$3:C$36)+SUMIF($O$3:$O$36,$K48,J$3:J$36)+SUMIF($V$3:$V$36,$K48,Q$3:Q$36)+SUMIF($AC$3:$AC$36,$K48,X$3:X$36)+SUMIF($AJ$3:$AJ$36,$K48,AE$3:AEI$36)+SUMIF($AQ$3:$AQ$35,$K48,AL$3:AL$35)+SUMIF($AX$3:$AX$36,$K48,AS$3:AS$36)</f>
        <v>17</v>
      </c>
      <c r="M48" s="3">
        <f t="shared" si="1"/>
        <v>18</v>
      </c>
      <c r="N48" s="3">
        <f t="shared" si="1"/>
        <v>10</v>
      </c>
      <c r="O48" s="94">
        <f>SUM(L48:N48)</f>
        <v>45</v>
      </c>
      <c r="P48" s="4">
        <f>O48/$O$50</f>
        <v>0.24725274725274726</v>
      </c>
      <c r="Q48" s="94">
        <f>SUMIF($H$3:$H$36,$K48,G$3:G$36)+SUMIF($O$3:$O$36,$K48,N$3:N$36)+SUMIF($V$3:$V$36,$K48,U$3:U$36)+SUMIF($AC$3:$AC$36,$K48,AB$3:AB$36)+SUMIF($AJ$3:$AJ$36,$K48,AI$3:AI$36)+SUMIF($AQ$3:$AQ$35,$K48,AP$3:AP$35)+SUMIF($AX$3:$AX$36,$K48,AW$3:AW$36)</f>
        <v>60</v>
      </c>
      <c r="R48" s="4">
        <f t="shared" si="3"/>
        <v>0.2857142857142857</v>
      </c>
      <c r="T48" s="121" t="s">
        <v>33</v>
      </c>
      <c r="U48" s="95" t="s">
        <v>102</v>
      </c>
      <c r="AA48" s="96">
        <v>40</v>
      </c>
      <c r="AB48" s="97">
        <v>60</v>
      </c>
      <c r="AC48" s="98" t="s">
        <v>99</v>
      </c>
      <c r="AD48" s="99"/>
      <c r="AE48" s="100" t="str">
        <f t="shared" si="4"/>
        <v>OK</v>
      </c>
      <c r="AF48" s="7"/>
      <c r="AG48" s="8"/>
      <c r="AH48" s="7"/>
      <c r="AI48" s="7"/>
      <c r="AJ48" s="7"/>
      <c r="AK48" s="7"/>
      <c r="AL48" s="7"/>
      <c r="AM48" s="7"/>
      <c r="AN48" s="8"/>
      <c r="AO48" s="7"/>
      <c r="AP48" s="7"/>
      <c r="AQ48" s="7"/>
      <c r="AR48" s="7"/>
      <c r="AS48" s="7"/>
      <c r="AT48" s="7"/>
      <c r="AU48" s="8"/>
      <c r="AV48" s="7"/>
      <c r="AW48" s="7"/>
      <c r="AX48" s="7"/>
      <c r="AY48" s="7"/>
    </row>
    <row r="49" spans="2:51" ht="16.2" thickBot="1" x14ac:dyDescent="0.35">
      <c r="B49" s="6"/>
      <c r="D49" s="175" t="s">
        <v>103</v>
      </c>
      <c r="E49" s="175"/>
      <c r="F49" s="175"/>
      <c r="G49" s="2">
        <f>SUM(G47:G48)</f>
        <v>52</v>
      </c>
      <c r="K49" s="122" t="s">
        <v>16</v>
      </c>
      <c r="L49" s="93">
        <f>SUMIF($H$3:$H$36,$K49,C$3:C$36)+SUMIF($O$3:$O$36,$K49,J$3:J$36)+SUMIF($V$3:$V$36,$K49,Q$3:Q$36)+SUMIF($AC$3:$AC$36,$K49,X$3:X$36)+SUMIF($AJ$3:$AJ$36,$K49,AE$3:AEI$36)+SUMIF($AQ$3:$AQ$35,$K49,AL$3:AL$35)+SUMIF($AX$3:$AX$36,$K49,AS$3:AS$36)</f>
        <v>10</v>
      </c>
      <c r="M49" s="3">
        <f t="shared" si="1"/>
        <v>0</v>
      </c>
      <c r="N49" s="3">
        <f t="shared" si="1"/>
        <v>0</v>
      </c>
      <c r="O49" s="94">
        <f t="shared" si="2"/>
        <v>10</v>
      </c>
      <c r="P49" s="4">
        <f>O49/$O$50</f>
        <v>5.4945054945054944E-2</v>
      </c>
      <c r="Q49" s="94">
        <f>SUMIF($H$3:$H$36,$K49,G$3:G$36)+SUMIF($O$3:$O$36,$K49,N$3:N$36)+SUMIF($V$3:$V$36,$K49,U$3:U$36)+SUMIF($AC$3:$AC$36,$K49,AB$3:AB$36)+SUMIF($AJ$3:$AJ$36,$K49,AI$3:AI$36)+SUMIF($AQ$3:$AQ$35,$K49,AP$3:AP$35)+SUMIF($AX$3:$AX$36,$K49,AW$3:AW$36)</f>
        <v>10</v>
      </c>
      <c r="R49" s="4">
        <f t="shared" si="3"/>
        <v>4.7619047619047616E-2</v>
      </c>
      <c r="T49" s="122" t="s">
        <v>16</v>
      </c>
      <c r="U49" s="95" t="s">
        <v>104</v>
      </c>
      <c r="AA49" s="96">
        <v>10</v>
      </c>
      <c r="AB49" s="97">
        <v>10</v>
      </c>
      <c r="AC49" s="98" t="s">
        <v>99</v>
      </c>
      <c r="AD49" s="99"/>
      <c r="AE49" s="131" t="str">
        <f>IF(AND(Q49&lt;=AB49,Q49&gt;=AA49),"OK","NOK")</f>
        <v>OK</v>
      </c>
      <c r="AF49" s="7"/>
      <c r="AG49" s="8"/>
      <c r="AH49" s="7"/>
      <c r="AI49" s="7"/>
      <c r="AJ49" s="7"/>
      <c r="AK49" s="7"/>
      <c r="AL49" s="7"/>
      <c r="AM49" s="7"/>
      <c r="AN49" s="8"/>
      <c r="AO49" s="7"/>
      <c r="AP49" s="7"/>
      <c r="AQ49" s="7"/>
      <c r="AR49" s="7"/>
      <c r="AS49" s="7"/>
      <c r="AT49" s="7"/>
      <c r="AU49" s="8"/>
      <c r="AV49" s="7"/>
      <c r="AW49" s="7"/>
      <c r="AX49" s="7"/>
      <c r="AY49" s="7"/>
    </row>
    <row r="50" spans="2:51" ht="15.6" x14ac:dyDescent="0.3">
      <c r="B50" s="6"/>
      <c r="K50" s="101"/>
      <c r="L50" s="3">
        <f t="shared" ref="L50:O50" si="5">SUM(L45:L49)</f>
        <v>98</v>
      </c>
      <c r="M50" s="3">
        <f>SUM(M45:M49)</f>
        <v>59</v>
      </c>
      <c r="N50" s="3">
        <f t="shared" si="5"/>
        <v>25</v>
      </c>
      <c r="O50" s="94">
        <f t="shared" si="5"/>
        <v>182</v>
      </c>
      <c r="P50" s="4">
        <f t="shared" ref="P50" si="6">O50/$O$50</f>
        <v>1</v>
      </c>
      <c r="Q50" s="94">
        <f>SUM(Q45:Q49)</f>
        <v>210</v>
      </c>
      <c r="R50" s="4">
        <f t="shared" si="3"/>
        <v>1</v>
      </c>
      <c r="AA50" s="2"/>
      <c r="AB50" s="2"/>
      <c r="AF50" s="7"/>
      <c r="AG50" s="8"/>
      <c r="AH50" s="7"/>
      <c r="AI50" s="7"/>
      <c r="AJ50" s="7"/>
      <c r="AK50" s="7"/>
      <c r="AL50" s="7"/>
      <c r="AM50" s="7"/>
      <c r="AN50" s="8"/>
      <c r="AO50" s="7"/>
      <c r="AP50" s="7"/>
      <c r="AQ50" s="7"/>
      <c r="AR50" s="7"/>
      <c r="AS50" s="7"/>
      <c r="AT50" s="7"/>
      <c r="AU50" s="8"/>
      <c r="AV50" s="7"/>
      <c r="AW50" s="7"/>
      <c r="AX50" s="7"/>
      <c r="AY50" s="7"/>
    </row>
    <row r="51" spans="2:51" ht="15.6" x14ac:dyDescent="0.3">
      <c r="B51" s="6"/>
      <c r="E51" t="s">
        <v>105</v>
      </c>
      <c r="G51" s="102">
        <f>H46/G46</f>
        <v>1.1538461538461537</v>
      </c>
      <c r="H51" t="s">
        <v>106</v>
      </c>
      <c r="L51" s="4">
        <f>L50/$O$50</f>
        <v>0.53846153846153844</v>
      </c>
      <c r="M51" s="4">
        <f>M50/$O$50</f>
        <v>0.32417582417582419</v>
      </c>
      <c r="N51" s="4">
        <f>N50/$O$50</f>
        <v>0.13736263736263737</v>
      </c>
      <c r="O51" s="4">
        <f>O50/$O$50</f>
        <v>1</v>
      </c>
      <c r="P51" s="1"/>
      <c r="Q51" s="1" t="s">
        <v>107</v>
      </c>
      <c r="R51" s="5"/>
      <c r="U51" t="s">
        <v>108</v>
      </c>
      <c r="AA51" s="103">
        <v>0.4</v>
      </c>
      <c r="AB51" s="104">
        <v>0.7</v>
      </c>
      <c r="AC51" s="98" t="s">
        <v>109</v>
      </c>
      <c r="AD51" s="99"/>
      <c r="AE51" s="100" t="str">
        <f>IF(AND(R45+R46+R47&lt;=AB51,R45+R46+R47&gt;=AA51),"OK","NOK")</f>
        <v>OK</v>
      </c>
      <c r="AF51" s="7"/>
      <c r="AG51" s="8"/>
      <c r="AH51" s="7"/>
      <c r="AI51" s="7"/>
      <c r="AJ51" s="7"/>
      <c r="AK51" s="7"/>
      <c r="AL51" s="7"/>
      <c r="AM51" s="7"/>
      <c r="AN51" s="8"/>
      <c r="AO51" s="7"/>
      <c r="AP51" s="7"/>
      <c r="AQ51" s="7"/>
      <c r="AR51" s="7"/>
      <c r="AS51" s="7"/>
      <c r="AT51" s="7"/>
      <c r="AU51" s="8"/>
      <c r="AV51" s="7"/>
      <c r="AW51" s="7"/>
      <c r="AX51" s="7"/>
      <c r="AY51" s="7"/>
    </row>
    <row r="52" spans="2:51" ht="15.6" x14ac:dyDescent="0.3">
      <c r="B52" s="6"/>
      <c r="G52" s="102">
        <f>H46/G49</f>
        <v>4.0384615384615383</v>
      </c>
      <c r="H52" t="s">
        <v>110</v>
      </c>
      <c r="U52" t="s">
        <v>111</v>
      </c>
      <c r="AA52" s="103">
        <v>0.25</v>
      </c>
      <c r="AB52" s="104">
        <v>0.45</v>
      </c>
      <c r="AC52" s="98" t="s">
        <v>109</v>
      </c>
      <c r="AD52" s="99"/>
      <c r="AE52" s="100" t="str">
        <f>IF(AND(R48&lt;=AB52,R48&gt;=AA52),"OK","NOK")</f>
        <v>OK</v>
      </c>
      <c r="AF52" s="7"/>
      <c r="AG52" s="8"/>
      <c r="AH52" s="7"/>
      <c r="AI52" s="7"/>
      <c r="AJ52" s="7"/>
      <c r="AK52" s="7"/>
      <c r="AL52" s="7"/>
      <c r="AM52" s="7"/>
      <c r="AN52" s="8"/>
      <c r="AO52" s="7"/>
      <c r="AP52" s="7"/>
      <c r="AQ52" s="7"/>
      <c r="AR52" s="7"/>
      <c r="AS52" s="7"/>
      <c r="AT52" s="7"/>
      <c r="AU52" s="8"/>
      <c r="AV52" s="7"/>
      <c r="AW52" s="7"/>
      <c r="AX52" s="7"/>
      <c r="AY52" s="7"/>
    </row>
    <row r="53" spans="2:51" ht="15.6" x14ac:dyDescent="0.3">
      <c r="B53" s="6"/>
      <c r="G53" s="102">
        <f>G46/G49</f>
        <v>3.5</v>
      </c>
      <c r="H53" t="s">
        <v>112</v>
      </c>
      <c r="U53" t="s">
        <v>104</v>
      </c>
      <c r="AA53" s="103">
        <v>0.05</v>
      </c>
      <c r="AB53" s="104">
        <v>0.05</v>
      </c>
      <c r="AC53" s="98" t="s">
        <v>109</v>
      </c>
      <c r="AD53" s="99"/>
      <c r="AE53" s="100" t="str">
        <f>IF(R49-AB53&lt;0.5,"OK","NOK")</f>
        <v>OK</v>
      </c>
      <c r="AF53" s="7"/>
      <c r="AG53" s="8"/>
      <c r="AH53" s="7"/>
      <c r="AI53" s="7"/>
      <c r="AJ53" s="7"/>
      <c r="AK53" s="7"/>
      <c r="AL53" s="7"/>
      <c r="AM53" s="7"/>
      <c r="AN53" s="8"/>
      <c r="AO53" s="7"/>
      <c r="AP53" s="7"/>
      <c r="AQ53" s="7"/>
      <c r="AR53" s="7"/>
      <c r="AS53" s="7"/>
      <c r="AT53" s="7"/>
      <c r="AU53" s="8"/>
      <c r="AV53" s="7"/>
      <c r="AW53" s="7"/>
      <c r="AX53" s="7"/>
      <c r="AY53" s="7"/>
    </row>
    <row r="54" spans="2:51" ht="15.6" x14ac:dyDescent="0.3">
      <c r="B54" s="6"/>
      <c r="G54" s="102"/>
      <c r="AF54" s="7"/>
      <c r="AG54" s="8"/>
      <c r="AH54" s="7"/>
      <c r="AI54" s="7"/>
      <c r="AJ54" s="7"/>
      <c r="AK54" s="7"/>
      <c r="AL54" s="7"/>
      <c r="AM54" s="7"/>
      <c r="AN54" s="8"/>
      <c r="AO54" s="7"/>
      <c r="AP54" s="7"/>
      <c r="AQ54" s="7"/>
      <c r="AR54" s="7"/>
      <c r="AS54" s="7"/>
      <c r="AT54" s="7"/>
      <c r="AU54" s="8"/>
      <c r="AV54" s="7"/>
      <c r="AW54" s="7"/>
      <c r="AX54" s="7"/>
      <c r="AY54" s="7"/>
    </row>
    <row r="55" spans="2:51" ht="15.6" x14ac:dyDescent="0.3">
      <c r="B55" s="6"/>
      <c r="C55" s="7"/>
      <c r="D55" s="7"/>
      <c r="E55" s="8"/>
      <c r="F55" s="7"/>
      <c r="G55" s="7"/>
      <c r="H55" s="7"/>
      <c r="I55" s="7"/>
      <c r="J55" s="7"/>
      <c r="K55" s="7"/>
      <c r="L55" s="8"/>
      <c r="M55" s="7"/>
      <c r="N55" s="7"/>
      <c r="O55" s="7"/>
      <c r="P55" s="7"/>
      <c r="Q55" s="7"/>
      <c r="R55" s="7"/>
      <c r="S55" s="8"/>
      <c r="T55" s="7"/>
      <c r="U55" s="7"/>
      <c r="V55" s="7"/>
      <c r="W55" s="7"/>
      <c r="X55" s="7"/>
      <c r="Y55" s="7"/>
      <c r="Z55" s="8"/>
      <c r="AA55" s="7"/>
      <c r="AB55" s="7"/>
      <c r="AC55" s="7"/>
      <c r="AD55" s="7"/>
      <c r="AE55" s="7"/>
      <c r="AF55" s="7"/>
      <c r="AG55" s="8"/>
      <c r="AH55" s="7"/>
      <c r="AI55" s="7"/>
      <c r="AJ55" s="7"/>
      <c r="AK55" s="7"/>
      <c r="AL55" s="7"/>
      <c r="AM55" s="7"/>
      <c r="AN55" s="8"/>
      <c r="AO55" s="7"/>
      <c r="AP55" s="7"/>
      <c r="AQ55" s="7"/>
      <c r="AR55" s="7"/>
      <c r="AS55" s="7"/>
      <c r="AT55" s="7"/>
      <c r="AU55" s="8"/>
      <c r="AV55" s="7"/>
      <c r="AW55" s="7"/>
      <c r="AX55" s="7"/>
      <c r="AY55" s="7"/>
    </row>
    <row r="56" spans="2:51" ht="15.6" x14ac:dyDescent="0.3">
      <c r="B56" s="6"/>
      <c r="J56" s="7"/>
      <c r="R56" s="7"/>
      <c r="S56" s="8"/>
      <c r="T56" s="7"/>
      <c r="U56" s="7"/>
      <c r="V56" s="7"/>
      <c r="W56" s="7"/>
      <c r="X56" s="7"/>
      <c r="Y56" s="7"/>
      <c r="Z56" s="8"/>
      <c r="AA56" s="7"/>
      <c r="AB56" s="7"/>
      <c r="AC56" s="7"/>
      <c r="AD56" s="7"/>
      <c r="AE56" s="7"/>
      <c r="AF56" s="7"/>
      <c r="AG56" s="8"/>
      <c r="AH56" s="7"/>
      <c r="AI56" s="7"/>
      <c r="AJ56" s="7"/>
      <c r="AK56" s="7"/>
      <c r="AL56" s="7"/>
      <c r="AM56" s="7"/>
      <c r="AN56" s="8"/>
      <c r="AO56" s="7"/>
      <c r="AP56" s="7"/>
      <c r="AQ56" s="7"/>
      <c r="AR56" s="7"/>
      <c r="AS56" s="7"/>
      <c r="AT56" s="7"/>
      <c r="AU56" s="8"/>
      <c r="AV56" s="7"/>
      <c r="AW56" s="7"/>
      <c r="AX56" s="7"/>
      <c r="AY56" s="7"/>
    </row>
    <row r="57" spans="2:51" ht="15.6" x14ac:dyDescent="0.3">
      <c r="AV57" s="7"/>
      <c r="AW57" s="7"/>
      <c r="AX57" s="7"/>
      <c r="AY57" s="7"/>
    </row>
    <row r="58" spans="2:51" ht="15.6" x14ac:dyDescent="0.3">
      <c r="AV58" s="7"/>
      <c r="AW58" s="7"/>
      <c r="AX58" s="7"/>
      <c r="AY58" s="7"/>
    </row>
    <row r="64" spans="2:51" ht="15" customHeight="1" x14ac:dyDescent="0.3"/>
    <row r="67" spans="1:88" ht="80.25" customHeight="1" x14ac:dyDescent="0.3"/>
    <row r="76" spans="1:88" s="27" customFormat="1" x14ac:dyDescent="0.3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</row>
    <row r="80" spans="1:88" ht="84.6" customHeight="1" x14ac:dyDescent="0.3"/>
  </sheetData>
  <mergeCells count="8">
    <mergeCell ref="D49:F49"/>
    <mergeCell ref="AS2:AY2"/>
    <mergeCell ref="C2:I2"/>
    <mergeCell ref="J2:P2"/>
    <mergeCell ref="Q2:W2"/>
    <mergeCell ref="X2:AD2"/>
    <mergeCell ref="AE2:AK2"/>
    <mergeCell ref="AL2:AR2"/>
  </mergeCells>
  <pageMargins left="0.25" right="0.25" top="0.75" bottom="0.75" header="0.3" footer="0.3"/>
  <pageSetup paperSize="9" scale="5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ver_1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SzB</dc:creator>
  <cp:lastModifiedBy>Mózer  Krisztina</cp:lastModifiedBy>
  <cp:lastPrinted>2015-05-07T11:47:07Z</cp:lastPrinted>
  <dcterms:created xsi:type="dcterms:W3CDTF">2015-04-30T12:27:54Z</dcterms:created>
  <dcterms:modified xsi:type="dcterms:W3CDTF">2021-05-25T10:59:59Z</dcterms:modified>
</cp:coreProperties>
</file>