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risztina\Documents\Kari Tanács\Kari Tanács 2022-23\2023. június 9\"/>
    </mc:Choice>
  </mc:AlternateContent>
  <xr:revisionPtr revIDLastSave="0" documentId="8_{FE3CBA6B-7B35-4619-ACA8-D08320969D6F}" xr6:coauthVersionLast="47" xr6:coauthVersionMax="47" xr10:uidLastSave="{00000000-0000-0000-0000-000000000000}"/>
  <bookViews>
    <workbookView xWindow="45" yWindow="-16320" windowWidth="29040" windowHeight="15720" activeTab="2" xr2:uid="{18D7E3F2-CCAD-4A39-8620-F3F2C6C0C8E7}"/>
  </bookViews>
  <sheets>
    <sheet name="Tantervi háló" sheetId="1" r:id="rId1"/>
    <sheet name="MT " sheetId="2" r:id="rId2"/>
    <sheet name="Előtan.rend.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6" i="2" l="1"/>
  <c r="N26" i="2"/>
  <c r="M26" i="2"/>
  <c r="L26" i="2"/>
  <c r="J26" i="2"/>
  <c r="I26" i="2"/>
  <c r="H26" i="2"/>
  <c r="G27" i="2" s="1"/>
  <c r="G26" i="2"/>
  <c r="R25" i="2"/>
  <c r="Q25" i="2"/>
  <c r="S25" i="2" s="1"/>
  <c r="R24" i="2"/>
  <c r="Q24" i="2"/>
  <c r="S24" i="2" s="1"/>
  <c r="R23" i="2"/>
  <c r="Q23" i="2"/>
  <c r="R22" i="2"/>
  <c r="Q22" i="2"/>
  <c r="S22" i="2" s="1"/>
  <c r="R21" i="2"/>
  <c r="Q21" i="2"/>
  <c r="S21" i="2" s="1"/>
  <c r="R20" i="2"/>
  <c r="Q20" i="2"/>
  <c r="R19" i="2"/>
  <c r="S19" i="2" s="1"/>
  <c r="Q19" i="2"/>
  <c r="R18" i="2"/>
  <c r="Q18" i="2"/>
  <c r="R17" i="2"/>
  <c r="Q17" i="2"/>
  <c r="R16" i="2"/>
  <c r="Q16" i="2"/>
  <c r="R15" i="2"/>
  <c r="Q15" i="2"/>
  <c r="R14" i="2"/>
  <c r="Q14" i="2"/>
  <c r="R13" i="2"/>
  <c r="Q13" i="2"/>
  <c r="S13" i="2" s="1"/>
  <c r="R12" i="2"/>
  <c r="Q12" i="2"/>
  <c r="R11" i="2"/>
  <c r="Q11" i="2"/>
  <c r="S11" i="2" s="1"/>
  <c r="R10" i="2"/>
  <c r="Q10" i="2"/>
  <c r="S10" i="2" s="1"/>
  <c r="S9" i="2"/>
  <c r="R9" i="2"/>
  <c r="Q9" i="2"/>
  <c r="R8" i="2"/>
  <c r="Q8" i="2"/>
  <c r="R7" i="2"/>
  <c r="Q7" i="2"/>
  <c r="H33" i="1"/>
  <c r="H32" i="1"/>
  <c r="S16" i="2" l="1"/>
  <c r="S17" i="2"/>
  <c r="R26" i="2"/>
  <c r="S12" i="2"/>
  <c r="S23" i="2"/>
  <c r="S15" i="2"/>
  <c r="Q26" i="2"/>
  <c r="S20" i="2"/>
  <c r="S7" i="2"/>
  <c r="S18" i="2"/>
  <c r="L27" i="2"/>
  <c r="S14" i="2"/>
  <c r="S8" i="2"/>
  <c r="J32" i="1"/>
  <c r="J31" i="1"/>
  <c r="G34" i="1"/>
  <c r="G32" i="1"/>
  <c r="G31" i="1"/>
  <c r="H34" i="1"/>
  <c r="H31" i="1"/>
  <c r="I31" i="1"/>
  <c r="I32" i="1"/>
  <c r="G33" i="1"/>
  <c r="I33" i="1"/>
  <c r="I34" i="1"/>
  <c r="J34" i="1"/>
  <c r="J33" i="1"/>
  <c r="P28" i="1"/>
  <c r="P27" i="1"/>
  <c r="K28" i="1"/>
  <c r="K27" i="1"/>
  <c r="O26" i="1"/>
  <c r="M26" i="1"/>
  <c r="N26" i="1"/>
  <c r="L26" i="1"/>
  <c r="Q14" i="1"/>
  <c r="R14" i="1"/>
  <c r="S14" i="1" s="1"/>
  <c r="Q15" i="1"/>
  <c r="S15" i="1" s="1"/>
  <c r="R15" i="1"/>
  <c r="Q16" i="1"/>
  <c r="R16" i="1"/>
  <c r="Q17" i="1"/>
  <c r="R17" i="1"/>
  <c r="S17" i="1"/>
  <c r="Q18" i="1"/>
  <c r="S18" i="1" s="1"/>
  <c r="R18" i="1"/>
  <c r="Q19" i="1"/>
  <c r="R19" i="1"/>
  <c r="Q20" i="1"/>
  <c r="R20" i="1"/>
  <c r="Q21" i="1"/>
  <c r="S21" i="1" s="1"/>
  <c r="R21" i="1"/>
  <c r="Q22" i="1"/>
  <c r="R22" i="1"/>
  <c r="S22" i="1"/>
  <c r="Q23" i="1"/>
  <c r="R23" i="1"/>
  <c r="Q24" i="1"/>
  <c r="R24" i="1"/>
  <c r="S24" i="1" s="1"/>
  <c r="Q25" i="1"/>
  <c r="R25" i="1"/>
  <c r="S25" i="1"/>
  <c r="R13" i="1"/>
  <c r="Q13" i="1"/>
  <c r="Q8" i="1"/>
  <c r="R8" i="1"/>
  <c r="S8" i="1"/>
  <c r="Q9" i="1"/>
  <c r="R9" i="1"/>
  <c r="Q10" i="1"/>
  <c r="R10" i="1"/>
  <c r="Q11" i="1"/>
  <c r="R11" i="1"/>
  <c r="Q12" i="1"/>
  <c r="R12" i="1"/>
  <c r="R7" i="1"/>
  <c r="Q7" i="1"/>
  <c r="H26" i="1"/>
  <c r="I26" i="1"/>
  <c r="J26" i="1"/>
  <c r="G26" i="1"/>
  <c r="S26" i="2" l="1"/>
  <c r="Q27" i="2" s="1"/>
  <c r="R27" i="2"/>
  <c r="S12" i="1"/>
  <c r="Q26" i="1"/>
  <c r="J35" i="1"/>
  <c r="S20" i="1"/>
  <c r="S10" i="1"/>
  <c r="S19" i="1"/>
  <c r="S16" i="1"/>
  <c r="S9" i="1"/>
  <c r="S11" i="1"/>
  <c r="R26" i="1"/>
  <c r="L27" i="1"/>
  <c r="S23" i="1"/>
  <c r="S7" i="1"/>
  <c r="S13" i="1"/>
  <c r="G27" i="1"/>
  <c r="S26" i="1" l="1"/>
  <c r="R27" i="1" s="1"/>
  <c r="Q27" i="1" l="1"/>
</calcChain>
</file>

<file path=xl/sharedStrings.xml><?xml version="1.0" encoding="utf-8"?>
<sst xmlns="http://schemas.openxmlformats.org/spreadsheetml/2006/main" count="336" uniqueCount="88">
  <si>
    <t>Lean folyamatfejlesztő szakmérnök / specialista szakirányú továbbképzés</t>
  </si>
  <si>
    <t>Tantárgyak</t>
  </si>
  <si>
    <t>1. félév</t>
  </si>
  <si>
    <t>2. félév</t>
  </si>
  <si>
    <t>Elméleti óraszám</t>
  </si>
  <si>
    <t>Gyakorlati óraszám</t>
  </si>
  <si>
    <t>Összesített óraszám</t>
  </si>
  <si>
    <t>Srsz</t>
  </si>
  <si>
    <t>Neptun kód</t>
  </si>
  <si>
    <t>Típus</t>
  </si>
  <si>
    <t>Megnevezés</t>
  </si>
  <si>
    <t>ea</t>
  </si>
  <si>
    <t>gyak</t>
  </si>
  <si>
    <t>lab</t>
  </si>
  <si>
    <t>kr</t>
  </si>
  <si>
    <t>köv</t>
  </si>
  <si>
    <t>IT:</t>
  </si>
  <si>
    <t>Variáció 1</t>
  </si>
  <si>
    <t>Variáció 2</t>
  </si>
  <si>
    <t>Variáció 3</t>
  </si>
  <si>
    <t>Variáció 4</t>
  </si>
  <si>
    <t>Alap</t>
  </si>
  <si>
    <t>f</t>
  </si>
  <si>
    <t>A</t>
  </si>
  <si>
    <t>Adatelemzési technológiák</t>
  </si>
  <si>
    <t>X</t>
  </si>
  <si>
    <t>Értékteremtő folyamatok szervezése</t>
  </si>
  <si>
    <t>v</t>
  </si>
  <si>
    <t>Szimulációs technológiák</t>
  </si>
  <si>
    <t>Értékteremtő infrastruktúrák</t>
  </si>
  <si>
    <t>B</t>
  </si>
  <si>
    <t>Vizualizációs technológiák</t>
  </si>
  <si>
    <t>Szak</t>
  </si>
  <si>
    <t>Rendszer- és folyamatmodellezés</t>
  </si>
  <si>
    <t>Webalapú technológiák</t>
  </si>
  <si>
    <t>Lean folyamatfejlesztési módszerek I.</t>
  </si>
  <si>
    <t>HUMÁN:</t>
  </si>
  <si>
    <t>Kieg</t>
  </si>
  <si>
    <t>Szakmai kommunikáció</t>
  </si>
  <si>
    <t>C</t>
  </si>
  <si>
    <t>Ergonómia</t>
  </si>
  <si>
    <t>Lean folyamatfejlesztési módszerek II/T/S</t>
  </si>
  <si>
    <t>Projekt menedzsment</t>
  </si>
  <si>
    <t>Minőségirányítás</t>
  </si>
  <si>
    <t>D</t>
  </si>
  <si>
    <t>Munkavédelem</t>
  </si>
  <si>
    <t>Szakdolgozat</t>
  </si>
  <si>
    <t>Szervezet- és munkapszichológia</t>
  </si>
  <si>
    <t>v,f</t>
  </si>
  <si>
    <t>"A"</t>
  </si>
  <si>
    <t>ZV:</t>
  </si>
  <si>
    <t>Kötelező:</t>
  </si>
  <si>
    <t>"B"</t>
  </si>
  <si>
    <t>16 kr</t>
  </si>
  <si>
    <t>Választható1:</t>
  </si>
  <si>
    <t>"C"</t>
  </si>
  <si>
    <t>5-4-7 kr</t>
  </si>
  <si>
    <t>"D"</t>
  </si>
  <si>
    <t>Választható2:</t>
  </si>
  <si>
    <t>Összesítve:</t>
  </si>
  <si>
    <t>3 kr</t>
  </si>
  <si>
    <t>Alapozó</t>
  </si>
  <si>
    <t>Szakmai</t>
  </si>
  <si>
    <t>Kiegészítő</t>
  </si>
  <si>
    <t>Lean folyamatfejlesztési módszerek I. és II.</t>
  </si>
  <si>
    <t>Kötelezően választható tantárgyak blokkjai:</t>
  </si>
  <si>
    <t xml:space="preserve">Mintatanterv levelező formában történő részidős képzéshez 2023. 09. 01-től </t>
  </si>
  <si>
    <r>
      <t xml:space="preserve">Kötelezően választható </t>
    </r>
    <r>
      <rPr>
        <sz val="11"/>
        <color rgb="FFFF0000"/>
        <rFont val="Calibri"/>
        <family val="2"/>
        <charset val="238"/>
        <scheme val="minor"/>
      </rPr>
      <t>tárgyak</t>
    </r>
    <r>
      <rPr>
        <sz val="11"/>
        <color theme="7" tint="-0.249977111117893"/>
        <rFont val="Calibri"/>
        <family val="2"/>
        <charset val="238"/>
        <scheme val="minor"/>
      </rPr>
      <t xml:space="preserve"> blokkja  I - IT technológiák a folyamatfejlesztésben</t>
    </r>
  </si>
  <si>
    <r>
      <t xml:space="preserve">Kötelezően választható </t>
    </r>
    <r>
      <rPr>
        <sz val="11"/>
        <color rgb="FFFF0000"/>
        <rFont val="Calibri"/>
        <family val="2"/>
        <charset val="238"/>
        <scheme val="minor"/>
      </rPr>
      <t>tárgyak</t>
    </r>
    <r>
      <rPr>
        <sz val="11"/>
        <color theme="9" tint="-0.249977111117893"/>
        <rFont val="Calibri"/>
        <family val="2"/>
        <charset val="238"/>
        <scheme val="minor"/>
      </rPr>
      <t xml:space="preserve"> blokkja II - HUMÁN aspektusok a folyamatfejlesztésben</t>
    </r>
  </si>
  <si>
    <t xml:space="preserve">4 f
3 v </t>
  </si>
  <si>
    <t xml:space="preserve">2 f
4 v </t>
  </si>
  <si>
    <t>A záróvizsga tantárgyai:</t>
  </si>
  <si>
    <t xml:space="preserve">1. kötelező: </t>
  </si>
  <si>
    <t xml:space="preserve">2. választható: </t>
  </si>
  <si>
    <t xml:space="preserve">3. választható: </t>
  </si>
  <si>
    <t>kredit</t>
  </si>
  <si>
    <t>kredit  (8+8)</t>
  </si>
  <si>
    <t>1. FÉLÉV</t>
  </si>
  <si>
    <t>2. FÉLÉV</t>
  </si>
  <si>
    <t>Erős követelmény</t>
  </si>
  <si>
    <t>Gyenge követelmény</t>
  </si>
  <si>
    <t>-</t>
  </si>
  <si>
    <t>Tantárgykód</t>
  </si>
  <si>
    <r>
      <rPr>
        <b/>
        <sz val="16"/>
        <color theme="1"/>
        <rFont val="Calibri"/>
        <family val="2"/>
        <charset val="238"/>
        <scheme val="minor"/>
      </rPr>
      <t>Tantárgyfelvételi előkövetelmények:</t>
    </r>
    <r>
      <rPr>
        <sz val="16"/>
        <color theme="1"/>
        <rFont val="Calibri"/>
        <family val="2"/>
        <charset val="238"/>
        <scheme val="minor"/>
      </rPr>
      <t xml:space="preserve">
</t>
    </r>
    <r>
      <rPr>
        <b/>
        <sz val="16"/>
        <color theme="1"/>
        <rFont val="Calibri"/>
        <family val="2"/>
        <charset val="238"/>
        <scheme val="minor"/>
      </rPr>
      <t xml:space="preserve">Erős követelmény: </t>
    </r>
    <r>
      <rPr>
        <sz val="16"/>
        <color theme="1"/>
        <rFont val="Calibri"/>
        <family val="2"/>
        <charset val="238"/>
        <scheme val="minor"/>
      </rPr>
      <t xml:space="preserve">
A tárgy kreditjét kötelező megszerezni a felvétel előtt. (vizsgaérdemjegy vagy félévközi érdemjegy) 
</t>
    </r>
    <r>
      <rPr>
        <b/>
        <sz val="16"/>
        <color theme="1"/>
        <rFont val="Calibri"/>
        <family val="2"/>
        <charset val="238"/>
        <scheme val="minor"/>
      </rPr>
      <t xml:space="preserve">Gyenge követelmény: </t>
    </r>
    <r>
      <rPr>
        <sz val="16"/>
        <color theme="1"/>
        <rFont val="Calibri"/>
        <family val="2"/>
        <charset val="238"/>
        <scheme val="minor"/>
      </rPr>
      <t xml:space="preserve">
Az előkövetelmény tárgyból aláírás-bejegyzéssel kell rendelkezni a felvételhez.
</t>
    </r>
  </si>
  <si>
    <t>KÖTELEZŐ ELŐTANULMÁNYI REND
Lean folyamatfejlesztő szakmérnök/specialista szakirányú továbbképzés
2023. 09. 01-től</t>
  </si>
  <si>
    <r>
      <t xml:space="preserve">Kötelezően </t>
    </r>
    <r>
      <rPr>
        <sz val="11"/>
        <color rgb="FFBF8F00"/>
        <rFont val="Calibri"/>
        <family val="2"/>
        <charset val="238"/>
        <scheme val="minor"/>
      </rPr>
      <t>választható</t>
    </r>
    <r>
      <rPr>
        <sz val="11"/>
        <color theme="7" tint="-0.249977111117893"/>
        <rFont val="Calibri"/>
        <family val="2"/>
        <charset val="238"/>
        <scheme val="minor"/>
      </rPr>
      <t xml:space="preserve"> </t>
    </r>
    <r>
      <rPr>
        <sz val="11"/>
        <color rgb="FFBF8F00"/>
        <rFont val="Calibri"/>
        <family val="2"/>
        <charset val="238"/>
        <scheme val="minor"/>
      </rPr>
      <t>tantárgyak</t>
    </r>
    <r>
      <rPr>
        <sz val="11"/>
        <color theme="7" tint="-0.249977111117893"/>
        <rFont val="Calibri"/>
        <family val="2"/>
        <charset val="238"/>
        <scheme val="minor"/>
      </rPr>
      <t xml:space="preserve"> blokkja  I - IT technológiák a folyamatfejlesztésben</t>
    </r>
  </si>
  <si>
    <r>
      <t xml:space="preserve">Kötelezően </t>
    </r>
    <r>
      <rPr>
        <sz val="11"/>
        <color rgb="FF548235"/>
        <rFont val="Calibri"/>
        <family val="2"/>
        <charset val="238"/>
        <scheme val="minor"/>
      </rPr>
      <t>választható</t>
    </r>
    <r>
      <rPr>
        <sz val="11"/>
        <color theme="9" tint="-0.249977111117893"/>
        <rFont val="Calibri"/>
        <family val="2"/>
        <charset val="238"/>
        <scheme val="minor"/>
      </rPr>
      <t xml:space="preserve"> </t>
    </r>
    <r>
      <rPr>
        <sz val="11"/>
        <color rgb="FF548235"/>
        <rFont val="Calibri"/>
        <family val="2"/>
        <charset val="238"/>
        <scheme val="minor"/>
      </rPr>
      <t>tantárgyak</t>
    </r>
    <r>
      <rPr>
        <sz val="11"/>
        <color theme="9" tint="-0.249977111117893"/>
        <rFont val="Calibri"/>
        <family val="2"/>
        <charset val="238"/>
        <scheme val="minor"/>
      </rPr>
      <t xml:space="preserve"> blokkja II - HUMÁN aspektusok a folyamatfejlesztésben</t>
    </r>
  </si>
  <si>
    <t>A lean szemlélet alapjai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</si>
</sst>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i/>
      <sz val="10"/>
      <color theme="7" tint="-0.249977111117893"/>
      <name val="Calibri"/>
      <family val="2"/>
      <charset val="238"/>
      <scheme val="minor"/>
    </font>
    <font>
      <i/>
      <sz val="10"/>
      <color theme="9" tint="-0.249977111117893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i/>
      <sz val="16"/>
      <color theme="7" tint="-0.249977111117893"/>
      <name val="Calibri"/>
      <family val="2"/>
      <charset val="238"/>
      <scheme val="minor"/>
    </font>
    <font>
      <b/>
      <i/>
      <sz val="16"/>
      <color theme="9" tint="-0.249977111117893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BF8F00"/>
      <name val="Calibri"/>
      <family val="2"/>
      <charset val="238"/>
      <scheme val="minor"/>
    </font>
    <font>
      <sz val="11"/>
      <color rgb="FF548235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9" fontId="0" fillId="0" borderId="0" xfId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right"/>
    </xf>
    <xf numFmtId="0" fontId="0" fillId="0" borderId="3" xfId="0" applyBorder="1" applyAlignment="1">
      <alignment horizontal="center" vertical="center" wrapText="1"/>
    </xf>
    <xf numFmtId="164" fontId="0" fillId="0" borderId="8" xfId="1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11" fillId="0" borderId="1" xfId="0" applyFont="1" applyBorder="1" applyAlignment="1">
      <alignment horizontal="center" textRotation="90" wrapText="1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2" fillId="0" borderId="1" xfId="0" applyFont="1" applyBorder="1"/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colors>
    <mruColors>
      <color rgb="FF548235"/>
      <color rgb="FFBF8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FB16C-8F2B-4137-919B-5C9C957EE41C}">
  <sheetPr>
    <pageSetUpPr fitToPage="1"/>
  </sheetPr>
  <dimension ref="B2:AC37"/>
  <sheetViews>
    <sheetView zoomScaleNormal="100" workbookViewId="0">
      <selection activeCell="E7" sqref="E7:F7"/>
    </sheetView>
  </sheetViews>
  <sheetFormatPr defaultRowHeight="14.4" x14ac:dyDescent="0.3"/>
  <cols>
    <col min="1" max="1" width="3.21875" customWidth="1"/>
    <col min="2" max="2" width="4.21875" style="1" bestFit="1" customWidth="1"/>
    <col min="3" max="3" width="10.77734375" style="1" bestFit="1" customWidth="1"/>
    <col min="4" max="4" width="5.21875" style="1" bestFit="1" customWidth="1"/>
    <col min="5" max="5" width="4.44140625" style="1" customWidth="1"/>
    <col min="6" max="6" width="40.77734375" style="1" customWidth="1"/>
    <col min="7" max="16" width="4.5546875" style="1" customWidth="1"/>
    <col min="17" max="19" width="10.44140625" style="1" customWidth="1"/>
    <col min="20" max="20" width="3.21875" customWidth="1"/>
    <col min="21" max="21" width="12.77734375" customWidth="1"/>
  </cols>
  <sheetData>
    <row r="2" spans="2:28" ht="18" x14ac:dyDescent="0.3"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2:28" ht="18" x14ac:dyDescent="0.3">
      <c r="B3" s="62" t="s">
        <v>66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2:28" ht="15" thickBot="1" x14ac:dyDescent="0.35"/>
    <row r="5" spans="2:28" x14ac:dyDescent="0.3">
      <c r="B5" s="63" t="s">
        <v>1</v>
      </c>
      <c r="C5" s="64"/>
      <c r="D5" s="65"/>
      <c r="E5" s="65"/>
      <c r="F5" s="66"/>
      <c r="G5" s="63" t="s">
        <v>2</v>
      </c>
      <c r="H5" s="65"/>
      <c r="I5" s="65"/>
      <c r="J5" s="65"/>
      <c r="K5" s="65"/>
      <c r="L5" s="65" t="s">
        <v>3</v>
      </c>
      <c r="M5" s="65"/>
      <c r="N5" s="65"/>
      <c r="O5" s="65"/>
      <c r="P5" s="66"/>
      <c r="Q5" s="67" t="s">
        <v>4</v>
      </c>
      <c r="R5" s="69" t="s">
        <v>5</v>
      </c>
      <c r="S5" s="71" t="s">
        <v>6</v>
      </c>
      <c r="U5" t="s">
        <v>65</v>
      </c>
    </row>
    <row r="6" spans="2:28" ht="15" thickBot="1" x14ac:dyDescent="0.35">
      <c r="B6" s="13" t="s">
        <v>7</v>
      </c>
      <c r="C6" s="14" t="s">
        <v>8</v>
      </c>
      <c r="D6" s="14" t="s">
        <v>9</v>
      </c>
      <c r="E6" s="73" t="s">
        <v>10</v>
      </c>
      <c r="F6" s="74"/>
      <c r="G6" s="13" t="s">
        <v>11</v>
      </c>
      <c r="H6" s="14" t="s">
        <v>12</v>
      </c>
      <c r="I6" s="14" t="s">
        <v>13</v>
      </c>
      <c r="J6" s="14" t="s">
        <v>14</v>
      </c>
      <c r="K6" s="14" t="s">
        <v>15</v>
      </c>
      <c r="L6" s="14" t="s">
        <v>11</v>
      </c>
      <c r="M6" s="14" t="s">
        <v>12</v>
      </c>
      <c r="N6" s="14" t="s">
        <v>13</v>
      </c>
      <c r="O6" s="14" t="s">
        <v>14</v>
      </c>
      <c r="P6" s="18" t="s">
        <v>15</v>
      </c>
      <c r="Q6" s="68"/>
      <c r="R6" s="70"/>
      <c r="S6" s="72"/>
      <c r="U6" t="s">
        <v>16</v>
      </c>
      <c r="Y6" t="s">
        <v>17</v>
      </c>
      <c r="Z6" t="s">
        <v>18</v>
      </c>
      <c r="AA6" t="s">
        <v>19</v>
      </c>
      <c r="AB6" t="s">
        <v>20</v>
      </c>
    </row>
    <row r="7" spans="2:28" x14ac:dyDescent="0.3">
      <c r="B7" s="5">
        <v>1</v>
      </c>
      <c r="C7" s="15"/>
      <c r="D7" s="6" t="s">
        <v>21</v>
      </c>
      <c r="E7" s="75" t="s">
        <v>87</v>
      </c>
      <c r="F7" s="76"/>
      <c r="G7" s="5">
        <v>16</v>
      </c>
      <c r="H7" s="59">
        <v>0</v>
      </c>
      <c r="I7" s="6">
        <v>0</v>
      </c>
      <c r="J7" s="6">
        <v>4</v>
      </c>
      <c r="K7" s="6" t="s">
        <v>22</v>
      </c>
      <c r="L7" s="79"/>
      <c r="M7" s="79"/>
      <c r="N7" s="79"/>
      <c r="O7" s="79"/>
      <c r="P7" s="80"/>
      <c r="Q7" s="15">
        <f>G7</f>
        <v>16</v>
      </c>
      <c r="R7" s="6">
        <f>H7+I7</f>
        <v>0</v>
      </c>
      <c r="S7" s="7">
        <f>Q7+R7</f>
        <v>16</v>
      </c>
      <c r="U7" s="1" t="s">
        <v>23</v>
      </c>
      <c r="V7" t="s">
        <v>24</v>
      </c>
      <c r="Y7" s="41" t="s">
        <v>25</v>
      </c>
      <c r="AA7" s="41" t="s">
        <v>25</v>
      </c>
    </row>
    <row r="8" spans="2:28" x14ac:dyDescent="0.3">
      <c r="B8" s="8">
        <v>2</v>
      </c>
      <c r="C8" s="16"/>
      <c r="D8" s="4" t="s">
        <v>21</v>
      </c>
      <c r="E8" s="77" t="s">
        <v>26</v>
      </c>
      <c r="F8" s="78"/>
      <c r="G8" s="8">
        <v>12</v>
      </c>
      <c r="H8" s="4">
        <v>8</v>
      </c>
      <c r="I8" s="4">
        <v>0</v>
      </c>
      <c r="J8" s="4">
        <v>5</v>
      </c>
      <c r="K8" s="4" t="s">
        <v>27</v>
      </c>
      <c r="L8" s="81"/>
      <c r="M8" s="81"/>
      <c r="N8" s="81"/>
      <c r="O8" s="81"/>
      <c r="P8" s="82"/>
      <c r="Q8" s="16">
        <f t="shared" ref="Q8:Q12" si="0">G8</f>
        <v>12</v>
      </c>
      <c r="R8" s="4">
        <f t="shared" ref="R8:R12" si="1">H8+I8</f>
        <v>8</v>
      </c>
      <c r="S8" s="9">
        <f t="shared" ref="S8:S12" si="2">Q8+R8</f>
        <v>20</v>
      </c>
      <c r="U8" s="1"/>
      <c r="V8" t="s">
        <v>28</v>
      </c>
      <c r="Y8" s="41"/>
      <c r="Z8" s="41" t="s">
        <v>25</v>
      </c>
      <c r="AA8" s="41"/>
      <c r="AB8" s="41" t="s">
        <v>25</v>
      </c>
    </row>
    <row r="9" spans="2:28" x14ac:dyDescent="0.3">
      <c r="B9" s="8">
        <v>3</v>
      </c>
      <c r="C9" s="16"/>
      <c r="D9" s="4" t="s">
        <v>21</v>
      </c>
      <c r="E9" s="77" t="s">
        <v>29</v>
      </c>
      <c r="F9" s="78"/>
      <c r="G9" s="8">
        <v>8</v>
      </c>
      <c r="H9" s="4">
        <v>6</v>
      </c>
      <c r="I9" s="4">
        <v>2</v>
      </c>
      <c r="J9" s="4">
        <v>4</v>
      </c>
      <c r="K9" s="4" t="s">
        <v>27</v>
      </c>
      <c r="L9" s="81"/>
      <c r="M9" s="81"/>
      <c r="N9" s="81"/>
      <c r="O9" s="81"/>
      <c r="P9" s="82"/>
      <c r="Q9" s="16">
        <f t="shared" si="0"/>
        <v>8</v>
      </c>
      <c r="R9" s="4">
        <f t="shared" si="1"/>
        <v>8</v>
      </c>
      <c r="S9" s="9">
        <f t="shared" si="2"/>
        <v>16</v>
      </c>
      <c r="U9" s="1" t="s">
        <v>30</v>
      </c>
      <c r="V9" t="s">
        <v>31</v>
      </c>
      <c r="Y9" s="41" t="s">
        <v>25</v>
      </c>
      <c r="Z9" s="41"/>
      <c r="AA9" s="41" t="s">
        <v>25</v>
      </c>
      <c r="AB9" s="41"/>
    </row>
    <row r="10" spans="2:28" x14ac:dyDescent="0.3">
      <c r="B10" s="8">
        <v>4</v>
      </c>
      <c r="C10" s="16"/>
      <c r="D10" s="4" t="s">
        <v>32</v>
      </c>
      <c r="E10" s="77" t="s">
        <v>33</v>
      </c>
      <c r="F10" s="78"/>
      <c r="G10" s="8">
        <v>14</v>
      </c>
      <c r="H10" s="4">
        <v>6</v>
      </c>
      <c r="I10" s="4">
        <v>4</v>
      </c>
      <c r="J10" s="4">
        <v>7</v>
      </c>
      <c r="K10" s="4" t="s">
        <v>27</v>
      </c>
      <c r="L10" s="81"/>
      <c r="M10" s="81"/>
      <c r="N10" s="81"/>
      <c r="O10" s="81"/>
      <c r="P10" s="82"/>
      <c r="Q10" s="16">
        <f t="shared" si="0"/>
        <v>14</v>
      </c>
      <c r="R10" s="4">
        <f t="shared" si="1"/>
        <v>10</v>
      </c>
      <c r="S10" s="9">
        <f t="shared" si="2"/>
        <v>24</v>
      </c>
      <c r="U10" s="1"/>
      <c r="V10" t="s">
        <v>34</v>
      </c>
      <c r="Y10" s="41"/>
      <c r="Z10" s="41" t="s">
        <v>25</v>
      </c>
      <c r="AA10" s="41"/>
      <c r="AB10" s="41" t="s">
        <v>25</v>
      </c>
    </row>
    <row r="11" spans="2:28" x14ac:dyDescent="0.3">
      <c r="B11" s="8">
        <v>5</v>
      </c>
      <c r="C11" s="16"/>
      <c r="D11" s="4" t="s">
        <v>32</v>
      </c>
      <c r="E11" s="77" t="s">
        <v>35</v>
      </c>
      <c r="F11" s="78"/>
      <c r="G11" s="8">
        <v>15</v>
      </c>
      <c r="H11" s="60">
        <v>19</v>
      </c>
      <c r="I11" s="4">
        <v>0</v>
      </c>
      <c r="J11" s="4">
        <v>8</v>
      </c>
      <c r="K11" s="4" t="s">
        <v>27</v>
      </c>
      <c r="L11" s="81"/>
      <c r="M11" s="81"/>
      <c r="N11" s="81"/>
      <c r="O11" s="81"/>
      <c r="P11" s="82"/>
      <c r="Q11" s="16">
        <f t="shared" si="0"/>
        <v>15</v>
      </c>
      <c r="R11" s="4">
        <f t="shared" si="1"/>
        <v>19</v>
      </c>
      <c r="S11" s="9">
        <f t="shared" si="2"/>
        <v>34</v>
      </c>
      <c r="U11" t="s">
        <v>36</v>
      </c>
    </row>
    <row r="12" spans="2:28" ht="15" thickBot="1" x14ac:dyDescent="0.35">
      <c r="B12" s="10">
        <v>6</v>
      </c>
      <c r="C12" s="17"/>
      <c r="D12" s="11" t="s">
        <v>37</v>
      </c>
      <c r="E12" s="86" t="s">
        <v>38</v>
      </c>
      <c r="F12" s="87"/>
      <c r="G12" s="10">
        <v>4</v>
      </c>
      <c r="H12" s="11">
        <v>4</v>
      </c>
      <c r="I12" s="11">
        <v>0</v>
      </c>
      <c r="J12" s="11">
        <v>2</v>
      </c>
      <c r="K12" s="11" t="s">
        <v>22</v>
      </c>
      <c r="L12" s="83"/>
      <c r="M12" s="83"/>
      <c r="N12" s="83"/>
      <c r="O12" s="83"/>
      <c r="P12" s="84"/>
      <c r="Q12" s="17">
        <f t="shared" si="0"/>
        <v>4</v>
      </c>
      <c r="R12" s="11">
        <f t="shared" si="1"/>
        <v>4</v>
      </c>
      <c r="S12" s="12">
        <f t="shared" si="2"/>
        <v>8</v>
      </c>
      <c r="U12" s="1" t="s">
        <v>39</v>
      </c>
      <c r="V12" t="s">
        <v>40</v>
      </c>
      <c r="Y12" s="41" t="s">
        <v>25</v>
      </c>
      <c r="AB12" s="41" t="s">
        <v>25</v>
      </c>
    </row>
    <row r="13" spans="2:28" x14ac:dyDescent="0.3">
      <c r="B13" s="5">
        <v>7</v>
      </c>
      <c r="C13" s="15"/>
      <c r="D13" s="6" t="s">
        <v>32</v>
      </c>
      <c r="E13" s="75" t="s">
        <v>41</v>
      </c>
      <c r="F13" s="76"/>
      <c r="G13" s="93"/>
      <c r="H13" s="79"/>
      <c r="I13" s="79"/>
      <c r="J13" s="79"/>
      <c r="K13" s="79"/>
      <c r="L13" s="6">
        <v>15</v>
      </c>
      <c r="M13" s="6">
        <v>17</v>
      </c>
      <c r="N13" s="6">
        <v>0</v>
      </c>
      <c r="O13" s="6">
        <v>8</v>
      </c>
      <c r="P13" s="7" t="s">
        <v>27</v>
      </c>
      <c r="Q13" s="15">
        <f>L13</f>
        <v>15</v>
      </c>
      <c r="R13" s="6">
        <f>M13+N13</f>
        <v>17</v>
      </c>
      <c r="S13" s="7">
        <f t="shared" ref="S13" si="3">Q13+R13</f>
        <v>32</v>
      </c>
      <c r="U13" s="1"/>
      <c r="V13" t="s">
        <v>42</v>
      </c>
      <c r="Y13" s="41"/>
      <c r="Z13" s="41" t="s">
        <v>25</v>
      </c>
      <c r="AA13" s="41" t="s">
        <v>25</v>
      </c>
      <c r="AB13" s="41"/>
    </row>
    <row r="14" spans="2:28" x14ac:dyDescent="0.3">
      <c r="B14" s="8">
        <v>8</v>
      </c>
      <c r="C14" s="16"/>
      <c r="D14" s="4" t="s">
        <v>37</v>
      </c>
      <c r="E14" s="77" t="s">
        <v>43</v>
      </c>
      <c r="F14" s="78"/>
      <c r="G14" s="94"/>
      <c r="H14" s="81"/>
      <c r="I14" s="81"/>
      <c r="J14" s="81"/>
      <c r="K14" s="81"/>
      <c r="L14" s="4">
        <v>10</v>
      </c>
      <c r="M14" s="4">
        <v>0</v>
      </c>
      <c r="N14" s="4">
        <v>0</v>
      </c>
      <c r="O14" s="4">
        <v>2</v>
      </c>
      <c r="P14" s="9" t="s">
        <v>22</v>
      </c>
      <c r="Q14" s="16">
        <f t="shared" ref="Q14:Q25" si="4">L14</f>
        <v>10</v>
      </c>
      <c r="R14" s="4">
        <f t="shared" ref="R14:R25" si="5">M14+N14</f>
        <v>0</v>
      </c>
      <c r="S14" s="9">
        <f t="shared" ref="S14:S25" si="6">Q14+R14</f>
        <v>10</v>
      </c>
      <c r="U14" s="1" t="s">
        <v>44</v>
      </c>
      <c r="V14" t="s">
        <v>45</v>
      </c>
      <c r="Y14" s="41" t="s">
        <v>25</v>
      </c>
      <c r="Z14" s="41"/>
      <c r="AA14" s="41"/>
      <c r="AB14" s="41" t="s">
        <v>25</v>
      </c>
    </row>
    <row r="15" spans="2:28" x14ac:dyDescent="0.3">
      <c r="B15" s="8">
        <v>9</v>
      </c>
      <c r="C15" s="16"/>
      <c r="D15" s="4"/>
      <c r="E15" s="77" t="s">
        <v>46</v>
      </c>
      <c r="F15" s="78"/>
      <c r="G15" s="94"/>
      <c r="H15" s="81"/>
      <c r="I15" s="81"/>
      <c r="J15" s="81"/>
      <c r="K15" s="81"/>
      <c r="L15" s="4">
        <v>8</v>
      </c>
      <c r="M15" s="4">
        <v>32</v>
      </c>
      <c r="N15" s="4">
        <v>0</v>
      </c>
      <c r="O15" s="4">
        <v>10</v>
      </c>
      <c r="P15" s="9" t="s">
        <v>22</v>
      </c>
      <c r="Q15" s="16">
        <f t="shared" si="4"/>
        <v>8</v>
      </c>
      <c r="R15" s="4">
        <f t="shared" si="5"/>
        <v>32</v>
      </c>
      <c r="S15" s="9">
        <f t="shared" si="6"/>
        <v>40</v>
      </c>
      <c r="U15" s="1"/>
      <c r="V15" t="s">
        <v>47</v>
      </c>
      <c r="Y15" s="41"/>
      <c r="Z15" s="41" t="s">
        <v>25</v>
      </c>
      <c r="AA15" s="41" t="s">
        <v>25</v>
      </c>
      <c r="AB15" s="41"/>
    </row>
    <row r="16" spans="2:28" x14ac:dyDescent="0.3">
      <c r="B16" s="88" t="s">
        <v>67</v>
      </c>
      <c r="C16" s="89"/>
      <c r="D16" s="89"/>
      <c r="E16" s="89"/>
      <c r="F16" s="90"/>
      <c r="G16" s="94"/>
      <c r="H16" s="81"/>
      <c r="I16" s="81"/>
      <c r="J16" s="81"/>
      <c r="K16" s="81"/>
      <c r="L16" s="20">
        <v>6</v>
      </c>
      <c r="M16" s="20">
        <v>0</v>
      </c>
      <c r="N16" s="20">
        <v>14</v>
      </c>
      <c r="O16" s="20">
        <v>5</v>
      </c>
      <c r="P16" s="21" t="s">
        <v>48</v>
      </c>
      <c r="Q16" s="22">
        <f t="shared" si="4"/>
        <v>6</v>
      </c>
      <c r="R16" s="20">
        <f t="shared" si="5"/>
        <v>14</v>
      </c>
      <c r="S16" s="21">
        <f t="shared" si="6"/>
        <v>20</v>
      </c>
    </row>
    <row r="17" spans="2:29" x14ac:dyDescent="0.3">
      <c r="B17" s="19">
        <v>10</v>
      </c>
      <c r="C17" s="22"/>
      <c r="D17" s="20" t="s">
        <v>32</v>
      </c>
      <c r="E17" s="85" t="s">
        <v>49</v>
      </c>
      <c r="F17" s="28" t="s">
        <v>24</v>
      </c>
      <c r="G17" s="94"/>
      <c r="H17" s="81"/>
      <c r="I17" s="81"/>
      <c r="J17" s="81"/>
      <c r="K17" s="81"/>
      <c r="L17" s="27">
        <v>4</v>
      </c>
      <c r="M17" s="27">
        <v>0</v>
      </c>
      <c r="N17" s="27">
        <v>8</v>
      </c>
      <c r="O17" s="27">
        <v>3</v>
      </c>
      <c r="P17" s="31" t="s">
        <v>27</v>
      </c>
      <c r="Q17" s="32">
        <f t="shared" si="4"/>
        <v>4</v>
      </c>
      <c r="R17" s="27">
        <f t="shared" si="5"/>
        <v>8</v>
      </c>
      <c r="S17" s="31">
        <f t="shared" si="6"/>
        <v>12</v>
      </c>
      <c r="U17" t="s">
        <v>50</v>
      </c>
    </row>
    <row r="18" spans="2:29" x14ac:dyDescent="0.3">
      <c r="B18" s="19">
        <v>11</v>
      </c>
      <c r="C18" s="22"/>
      <c r="D18" s="20" t="s">
        <v>32</v>
      </c>
      <c r="E18" s="85"/>
      <c r="F18" s="28" t="s">
        <v>28</v>
      </c>
      <c r="G18" s="94"/>
      <c r="H18" s="81"/>
      <c r="I18" s="81"/>
      <c r="J18" s="81"/>
      <c r="K18" s="81"/>
      <c r="L18" s="27">
        <v>4</v>
      </c>
      <c r="M18" s="27">
        <v>0</v>
      </c>
      <c r="N18" s="27">
        <v>8</v>
      </c>
      <c r="O18" s="27">
        <v>3</v>
      </c>
      <c r="P18" s="31" t="s">
        <v>27</v>
      </c>
      <c r="Q18" s="32">
        <f t="shared" si="4"/>
        <v>4</v>
      </c>
      <c r="R18" s="27">
        <f t="shared" si="5"/>
        <v>8</v>
      </c>
      <c r="S18" s="31">
        <f t="shared" si="6"/>
        <v>12</v>
      </c>
      <c r="U18" t="s">
        <v>51</v>
      </c>
      <c r="V18" t="s">
        <v>64</v>
      </c>
      <c r="AA18" s="2">
        <v>16</v>
      </c>
      <c r="AB18" s="47" t="s">
        <v>76</v>
      </c>
      <c r="AC18" s="1"/>
    </row>
    <row r="19" spans="2:29" x14ac:dyDescent="0.3">
      <c r="B19" s="19">
        <v>12</v>
      </c>
      <c r="C19" s="22"/>
      <c r="D19" s="20" t="s">
        <v>37</v>
      </c>
      <c r="E19" s="85" t="s">
        <v>52</v>
      </c>
      <c r="F19" s="28" t="s">
        <v>31</v>
      </c>
      <c r="G19" s="94"/>
      <c r="H19" s="81"/>
      <c r="I19" s="81"/>
      <c r="J19" s="81"/>
      <c r="K19" s="81"/>
      <c r="L19" s="27">
        <v>2</v>
      </c>
      <c r="M19" s="27">
        <v>0</v>
      </c>
      <c r="N19" s="27">
        <v>6</v>
      </c>
      <c r="O19" s="27">
        <v>2</v>
      </c>
      <c r="P19" s="31" t="s">
        <v>22</v>
      </c>
      <c r="Q19" s="32">
        <f t="shared" si="4"/>
        <v>2</v>
      </c>
      <c r="R19" s="27">
        <f t="shared" si="5"/>
        <v>6</v>
      </c>
      <c r="S19" s="31">
        <f t="shared" si="6"/>
        <v>8</v>
      </c>
      <c r="U19" t="s">
        <v>53</v>
      </c>
      <c r="AA19" s="2"/>
      <c r="AB19" s="47"/>
      <c r="AC19" s="1"/>
    </row>
    <row r="20" spans="2:29" x14ac:dyDescent="0.3">
      <c r="B20" s="19">
        <v>13</v>
      </c>
      <c r="C20" s="22"/>
      <c r="D20" s="20" t="s">
        <v>37</v>
      </c>
      <c r="E20" s="85"/>
      <c r="F20" s="28" t="s">
        <v>34</v>
      </c>
      <c r="G20" s="94"/>
      <c r="H20" s="81"/>
      <c r="I20" s="81"/>
      <c r="J20" s="81"/>
      <c r="K20" s="81"/>
      <c r="L20" s="27">
        <v>2</v>
      </c>
      <c r="M20" s="27">
        <v>0</v>
      </c>
      <c r="N20" s="27">
        <v>6</v>
      </c>
      <c r="O20" s="27">
        <v>2</v>
      </c>
      <c r="P20" s="31" t="s">
        <v>22</v>
      </c>
      <c r="Q20" s="32">
        <f t="shared" si="4"/>
        <v>2</v>
      </c>
      <c r="R20" s="27">
        <f t="shared" si="5"/>
        <v>6</v>
      </c>
      <c r="S20" s="31">
        <f t="shared" si="6"/>
        <v>8</v>
      </c>
      <c r="AC20" s="1"/>
    </row>
    <row r="21" spans="2:29" x14ac:dyDescent="0.3">
      <c r="B21" s="96" t="s">
        <v>68</v>
      </c>
      <c r="C21" s="97"/>
      <c r="D21" s="97"/>
      <c r="E21" s="97"/>
      <c r="F21" s="98"/>
      <c r="G21" s="94"/>
      <c r="H21" s="81"/>
      <c r="I21" s="81"/>
      <c r="J21" s="81"/>
      <c r="K21" s="81"/>
      <c r="L21" s="24">
        <v>6</v>
      </c>
      <c r="M21" s="24">
        <v>14</v>
      </c>
      <c r="N21" s="24">
        <v>0</v>
      </c>
      <c r="O21" s="24">
        <v>5</v>
      </c>
      <c r="P21" s="25" t="s">
        <v>48</v>
      </c>
      <c r="Q21" s="26">
        <f t="shared" si="4"/>
        <v>6</v>
      </c>
      <c r="R21" s="24">
        <f t="shared" si="5"/>
        <v>14</v>
      </c>
      <c r="S21" s="25">
        <f t="shared" si="6"/>
        <v>20</v>
      </c>
      <c r="U21" t="s">
        <v>54</v>
      </c>
      <c r="V21" t="s">
        <v>26</v>
      </c>
      <c r="AA21" s="2">
        <v>5</v>
      </c>
      <c r="AB21" s="47" t="s">
        <v>75</v>
      </c>
      <c r="AC21" s="1"/>
    </row>
    <row r="22" spans="2:29" x14ac:dyDescent="0.3">
      <c r="B22" s="23">
        <v>14</v>
      </c>
      <c r="C22" s="26"/>
      <c r="D22" s="24" t="s">
        <v>32</v>
      </c>
      <c r="E22" s="91" t="s">
        <v>55</v>
      </c>
      <c r="F22" s="30" t="s">
        <v>40</v>
      </c>
      <c r="G22" s="94"/>
      <c r="H22" s="81"/>
      <c r="I22" s="81"/>
      <c r="J22" s="81"/>
      <c r="K22" s="81"/>
      <c r="L22" s="29">
        <v>4</v>
      </c>
      <c r="M22" s="29">
        <v>8</v>
      </c>
      <c r="N22" s="29">
        <v>0</v>
      </c>
      <c r="O22" s="29">
        <v>3</v>
      </c>
      <c r="P22" s="33" t="s">
        <v>27</v>
      </c>
      <c r="Q22" s="34">
        <f t="shared" si="4"/>
        <v>4</v>
      </c>
      <c r="R22" s="29">
        <f t="shared" si="5"/>
        <v>8</v>
      </c>
      <c r="S22" s="33">
        <f t="shared" si="6"/>
        <v>12</v>
      </c>
      <c r="U22" t="s">
        <v>56</v>
      </c>
      <c r="V22" t="s">
        <v>29</v>
      </c>
      <c r="AA22" s="2">
        <v>4</v>
      </c>
      <c r="AB22" s="47" t="s">
        <v>75</v>
      </c>
      <c r="AC22" s="1"/>
    </row>
    <row r="23" spans="2:29" x14ac:dyDescent="0.3">
      <c r="B23" s="23">
        <v>15</v>
      </c>
      <c r="C23" s="26"/>
      <c r="D23" s="24" t="s">
        <v>32</v>
      </c>
      <c r="E23" s="91"/>
      <c r="F23" s="30" t="s">
        <v>42</v>
      </c>
      <c r="G23" s="94"/>
      <c r="H23" s="81"/>
      <c r="I23" s="81"/>
      <c r="J23" s="81"/>
      <c r="K23" s="81"/>
      <c r="L23" s="29">
        <v>4</v>
      </c>
      <c r="M23" s="29">
        <v>8</v>
      </c>
      <c r="N23" s="29">
        <v>0</v>
      </c>
      <c r="O23" s="29">
        <v>3</v>
      </c>
      <c r="P23" s="33" t="s">
        <v>27</v>
      </c>
      <c r="Q23" s="34">
        <f t="shared" si="4"/>
        <v>4</v>
      </c>
      <c r="R23" s="29">
        <f t="shared" si="5"/>
        <v>8</v>
      </c>
      <c r="S23" s="33">
        <f t="shared" si="6"/>
        <v>12</v>
      </c>
      <c r="V23" t="s">
        <v>33</v>
      </c>
      <c r="AA23" s="2">
        <v>7</v>
      </c>
      <c r="AB23" s="47" t="s">
        <v>75</v>
      </c>
      <c r="AC23" s="1"/>
    </row>
    <row r="24" spans="2:29" x14ac:dyDescent="0.3">
      <c r="B24" s="23">
        <v>16</v>
      </c>
      <c r="C24" s="26"/>
      <c r="D24" s="24" t="s">
        <v>37</v>
      </c>
      <c r="E24" s="91" t="s">
        <v>57</v>
      </c>
      <c r="F24" s="30" t="s">
        <v>45</v>
      </c>
      <c r="G24" s="94"/>
      <c r="H24" s="81"/>
      <c r="I24" s="81"/>
      <c r="J24" s="81"/>
      <c r="K24" s="81"/>
      <c r="L24" s="29">
        <v>2</v>
      </c>
      <c r="M24" s="29">
        <v>6</v>
      </c>
      <c r="N24" s="29">
        <v>0</v>
      </c>
      <c r="O24" s="29">
        <v>2</v>
      </c>
      <c r="P24" s="33" t="s">
        <v>22</v>
      </c>
      <c r="Q24" s="34">
        <f t="shared" si="4"/>
        <v>2</v>
      </c>
      <c r="R24" s="29">
        <f t="shared" si="5"/>
        <v>6</v>
      </c>
      <c r="S24" s="33">
        <f t="shared" si="6"/>
        <v>8</v>
      </c>
      <c r="AA24" s="2"/>
      <c r="AB24" s="47"/>
      <c r="AC24" s="1"/>
    </row>
    <row r="25" spans="2:29" ht="15" thickBot="1" x14ac:dyDescent="0.35">
      <c r="B25" s="35">
        <v>17</v>
      </c>
      <c r="C25" s="42"/>
      <c r="D25" s="36" t="s">
        <v>37</v>
      </c>
      <c r="E25" s="92"/>
      <c r="F25" s="38" t="s">
        <v>47</v>
      </c>
      <c r="G25" s="95"/>
      <c r="H25" s="83"/>
      <c r="I25" s="83"/>
      <c r="J25" s="83"/>
      <c r="K25" s="83"/>
      <c r="L25" s="37">
        <v>2</v>
      </c>
      <c r="M25" s="37">
        <v>6</v>
      </c>
      <c r="N25" s="37">
        <v>0</v>
      </c>
      <c r="O25" s="37">
        <v>2</v>
      </c>
      <c r="P25" s="39" t="s">
        <v>22</v>
      </c>
      <c r="Q25" s="40">
        <f t="shared" si="4"/>
        <v>2</v>
      </c>
      <c r="R25" s="37">
        <f t="shared" si="5"/>
        <v>6</v>
      </c>
      <c r="S25" s="39">
        <f t="shared" si="6"/>
        <v>8</v>
      </c>
      <c r="U25" t="s">
        <v>58</v>
      </c>
      <c r="V25" t="s">
        <v>28</v>
      </c>
      <c r="AA25" s="2">
        <v>3</v>
      </c>
      <c r="AB25" s="47" t="s">
        <v>75</v>
      </c>
      <c r="AC25" s="1"/>
    </row>
    <row r="26" spans="2:29" x14ac:dyDescent="0.3">
      <c r="F26" s="2" t="s">
        <v>59</v>
      </c>
      <c r="G26" s="1">
        <f>SUM(G7:G12)</f>
        <v>69</v>
      </c>
      <c r="H26" s="1">
        <f t="shared" ref="H26:J26" si="7">SUM(H7:H12)</f>
        <v>43</v>
      </c>
      <c r="I26" s="1">
        <f t="shared" si="7"/>
        <v>6</v>
      </c>
      <c r="J26" s="1">
        <f t="shared" si="7"/>
        <v>30</v>
      </c>
      <c r="L26" s="1">
        <f>SUM(L13:L15,L16,L21)</f>
        <v>45</v>
      </c>
      <c r="M26" s="1">
        <f t="shared" ref="M26:N26" si="8">SUM(M13:M15,M16,M21)</f>
        <v>63</v>
      </c>
      <c r="N26" s="1">
        <f t="shared" si="8"/>
        <v>14</v>
      </c>
      <c r="O26" s="1">
        <f>SUM(O13:O15,O16,O21)</f>
        <v>30</v>
      </c>
      <c r="Q26" s="1">
        <f>SUM(Q7:Q12,Q13:Q15,Q16,Q21)</f>
        <v>114</v>
      </c>
      <c r="R26" s="1">
        <f t="shared" ref="R26" si="9">SUM(R7:R12,R13:R15,R16,R21)</f>
        <v>126</v>
      </c>
      <c r="S26" s="1">
        <f>SUM(S7:S12,S13:S15,S16,S21)</f>
        <v>240</v>
      </c>
      <c r="U26" t="s">
        <v>60</v>
      </c>
      <c r="V26" t="s">
        <v>24</v>
      </c>
      <c r="AA26" s="2">
        <v>3</v>
      </c>
      <c r="AB26" s="47" t="s">
        <v>75</v>
      </c>
      <c r="AC26" s="1"/>
    </row>
    <row r="27" spans="2:29" x14ac:dyDescent="0.3">
      <c r="G27" s="61">
        <f>SUM(G26:I26)</f>
        <v>118</v>
      </c>
      <c r="H27" s="61"/>
      <c r="I27" s="61"/>
      <c r="J27" s="1" t="s">
        <v>22</v>
      </c>
      <c r="K27" s="1">
        <f>COUNTIF(K7:K12,J27)</f>
        <v>2</v>
      </c>
      <c r="L27" s="61">
        <f>SUM(L26:N26)</f>
        <v>122</v>
      </c>
      <c r="M27" s="61"/>
      <c r="N27" s="61"/>
      <c r="O27" s="1" t="s">
        <v>22</v>
      </c>
      <c r="P27" s="1">
        <f>COUNTIF(P13:P15,O27)+2</f>
        <v>4</v>
      </c>
      <c r="Q27" s="3">
        <f>Q26/S26</f>
        <v>0.47499999999999998</v>
      </c>
      <c r="R27" s="3">
        <f>R26/S26</f>
        <v>0.52500000000000002</v>
      </c>
      <c r="V27" t="s">
        <v>40</v>
      </c>
      <c r="AA27" s="2">
        <v>3</v>
      </c>
      <c r="AB27" s="47" t="s">
        <v>75</v>
      </c>
      <c r="AC27" s="1"/>
    </row>
    <row r="28" spans="2:29" x14ac:dyDescent="0.3">
      <c r="J28" s="1" t="s">
        <v>27</v>
      </c>
      <c r="K28" s="1">
        <f>COUNTIF(K7:K12,J28)</f>
        <v>4</v>
      </c>
      <c r="O28" s="1" t="s">
        <v>27</v>
      </c>
      <c r="P28" s="1">
        <f>COUNTIF(P13:P15,O28)+2</f>
        <v>3</v>
      </c>
      <c r="V28" t="s">
        <v>42</v>
      </c>
      <c r="AA28" s="2">
        <v>3</v>
      </c>
      <c r="AB28" s="47" t="s">
        <v>75</v>
      </c>
    </row>
    <row r="30" spans="2:29" x14ac:dyDescent="0.3">
      <c r="B30"/>
      <c r="C30"/>
      <c r="F30" s="2" t="s">
        <v>59</v>
      </c>
      <c r="G30" s="1" t="s">
        <v>11</v>
      </c>
      <c r="H30" s="1" t="s">
        <v>12</v>
      </c>
      <c r="I30" s="1" t="s">
        <v>13</v>
      </c>
      <c r="J30" s="1" t="s">
        <v>14</v>
      </c>
    </row>
    <row r="31" spans="2:29" x14ac:dyDescent="0.3">
      <c r="B31"/>
      <c r="C31"/>
      <c r="F31" s="2" t="s">
        <v>61</v>
      </c>
      <c r="G31" s="1">
        <f>G7+G8+G9</f>
        <v>36</v>
      </c>
      <c r="H31" s="1">
        <f>H7+H8+H9</f>
        <v>14</v>
      </c>
      <c r="I31" s="1">
        <f t="shared" ref="I31" si="10">I7+I8+I9</f>
        <v>2</v>
      </c>
      <c r="J31" s="43">
        <f>J7+J8+J9</f>
        <v>13</v>
      </c>
    </row>
    <row r="32" spans="2:29" x14ac:dyDescent="0.3">
      <c r="B32"/>
      <c r="C32"/>
      <c r="F32" s="2" t="s">
        <v>62</v>
      </c>
      <c r="G32" s="1">
        <f>G10+G11+L13+MAX(L17:L18)+MAX(L22:L23)</f>
        <v>52</v>
      </c>
      <c r="H32" s="1">
        <f>H10+H11+M13+MAX(M17:M18)+MAX(M22:M23)</f>
        <v>50</v>
      </c>
      <c r="I32" s="1">
        <f t="shared" ref="I32" si="11">I10+I11+N13+MAX(N17:N18)+MAX(N22:N23)</f>
        <v>12</v>
      </c>
      <c r="J32" s="43">
        <f>J10+J11+O13+MAX(O17:O18)+MAX(O22:O23)</f>
        <v>29</v>
      </c>
    </row>
    <row r="33" spans="2:10" x14ac:dyDescent="0.3">
      <c r="B33"/>
      <c r="C33"/>
      <c r="F33" s="2" t="s">
        <v>63</v>
      </c>
      <c r="G33" s="1">
        <f t="shared" ref="G33:I33" si="12">G12+L14+MAX(L19:L20)+MAX(L24:L25)</f>
        <v>18</v>
      </c>
      <c r="H33" s="1">
        <f>H12+M14+MAX(M19:M20)+MAX(M24:M25)</f>
        <v>10</v>
      </c>
      <c r="I33" s="1">
        <f t="shared" si="12"/>
        <v>6</v>
      </c>
      <c r="J33" s="43">
        <f>J12+O14+MAX(O19:O20)+MAX(O24:O25)</f>
        <v>8</v>
      </c>
    </row>
    <row r="34" spans="2:10" x14ac:dyDescent="0.3">
      <c r="B34"/>
      <c r="C34"/>
      <c r="F34" s="2" t="s">
        <v>46</v>
      </c>
      <c r="G34" s="1">
        <f>L15</f>
        <v>8</v>
      </c>
      <c r="H34" s="1">
        <f>M15</f>
        <v>32</v>
      </c>
      <c r="I34" s="1">
        <f t="shared" ref="I34" si="13">N15</f>
        <v>0</v>
      </c>
      <c r="J34" s="43">
        <f>O15</f>
        <v>10</v>
      </c>
    </row>
    <row r="35" spans="2:10" x14ac:dyDescent="0.3">
      <c r="B35"/>
      <c r="C35"/>
      <c r="J35" s="43">
        <f>SUM(J31:J34)</f>
        <v>60</v>
      </c>
    </row>
    <row r="36" spans="2:10" x14ac:dyDescent="0.3">
      <c r="B36"/>
      <c r="C36"/>
    </row>
    <row r="37" spans="2:10" x14ac:dyDescent="0.3">
      <c r="B37"/>
      <c r="C37"/>
    </row>
  </sheetData>
  <mergeCells count="28">
    <mergeCell ref="E24:E25"/>
    <mergeCell ref="G13:K25"/>
    <mergeCell ref="E14:F14"/>
    <mergeCell ref="E13:F13"/>
    <mergeCell ref="B21:F21"/>
    <mergeCell ref="E15:F15"/>
    <mergeCell ref="E22:E23"/>
    <mergeCell ref="E12:F12"/>
    <mergeCell ref="E11:F11"/>
    <mergeCell ref="E10:F10"/>
    <mergeCell ref="E9:F9"/>
    <mergeCell ref="B16:F16"/>
    <mergeCell ref="G27:I27"/>
    <mergeCell ref="B2:S2"/>
    <mergeCell ref="B3:S3"/>
    <mergeCell ref="B5:F5"/>
    <mergeCell ref="G5:K5"/>
    <mergeCell ref="L5:P5"/>
    <mergeCell ref="Q5:Q6"/>
    <mergeCell ref="R5:R6"/>
    <mergeCell ref="S5:S6"/>
    <mergeCell ref="L27:N27"/>
    <mergeCell ref="E6:F6"/>
    <mergeCell ref="E7:F7"/>
    <mergeCell ref="E8:F8"/>
    <mergeCell ref="L7:P12"/>
    <mergeCell ref="E17:E18"/>
    <mergeCell ref="E19:E20"/>
  </mergeCells>
  <phoneticPr fontId="8" type="noConversion"/>
  <pageMargins left="0.25" right="0.25" top="0.75" bottom="0.75" header="0.3" footer="0.3"/>
  <pageSetup paperSize="9" scale="63" orientation="landscape" r:id="rId1"/>
  <headerFooter>
    <oddHeader>&amp;L&amp;D,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9AE53-7484-4FD0-9006-F349297CDC22}">
  <sheetPr>
    <pageSetUpPr fitToPage="1"/>
  </sheetPr>
  <dimension ref="B2:AB42"/>
  <sheetViews>
    <sheetView zoomScaleNormal="100" workbookViewId="0">
      <selection activeCell="E7" sqref="E7:F7"/>
    </sheetView>
  </sheetViews>
  <sheetFormatPr defaultRowHeight="14.4" x14ac:dyDescent="0.3"/>
  <cols>
    <col min="1" max="1" width="3.21875" customWidth="1"/>
    <col min="2" max="2" width="4.21875" style="1" bestFit="1" customWidth="1"/>
    <col min="3" max="3" width="20.21875" style="1" customWidth="1"/>
    <col min="4" max="4" width="6.44140625" style="1" customWidth="1"/>
    <col min="5" max="5" width="4.44140625" style="1" customWidth="1"/>
    <col min="6" max="6" width="55.5546875" style="1" customWidth="1"/>
    <col min="7" max="16" width="4.5546875" style="1" customWidth="1"/>
    <col min="17" max="18" width="10.44140625" style="1" customWidth="1"/>
    <col min="19" max="19" width="12.21875" style="1" customWidth="1"/>
    <col min="20" max="20" width="3.21875" customWidth="1"/>
    <col min="21" max="21" width="12.77734375" customWidth="1"/>
  </cols>
  <sheetData>
    <row r="2" spans="2:28" ht="18" x14ac:dyDescent="0.3"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2:28" ht="18" x14ac:dyDescent="0.3">
      <c r="B3" s="62" t="s">
        <v>66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2:28" ht="15" thickBot="1" x14ac:dyDescent="0.35"/>
    <row r="5" spans="2:28" x14ac:dyDescent="0.3">
      <c r="B5" s="63" t="s">
        <v>1</v>
      </c>
      <c r="C5" s="64"/>
      <c r="D5" s="65"/>
      <c r="E5" s="65"/>
      <c r="F5" s="66"/>
      <c r="G5" s="63" t="s">
        <v>2</v>
      </c>
      <c r="H5" s="65"/>
      <c r="I5" s="65"/>
      <c r="J5" s="65"/>
      <c r="K5" s="65"/>
      <c r="L5" s="65" t="s">
        <v>3</v>
      </c>
      <c r="M5" s="65"/>
      <c r="N5" s="65"/>
      <c r="O5" s="65"/>
      <c r="P5" s="66"/>
      <c r="Q5" s="67" t="s">
        <v>4</v>
      </c>
      <c r="R5" s="69" t="s">
        <v>5</v>
      </c>
      <c r="S5" s="71" t="s">
        <v>6</v>
      </c>
    </row>
    <row r="6" spans="2:28" ht="15" thickBot="1" x14ac:dyDescent="0.35">
      <c r="B6" s="13" t="s">
        <v>7</v>
      </c>
      <c r="C6" s="14" t="s">
        <v>82</v>
      </c>
      <c r="D6" s="14" t="s">
        <v>9</v>
      </c>
      <c r="E6" s="73" t="s">
        <v>10</v>
      </c>
      <c r="F6" s="74"/>
      <c r="G6" s="13" t="s">
        <v>11</v>
      </c>
      <c r="H6" s="14" t="s">
        <v>12</v>
      </c>
      <c r="I6" s="14" t="s">
        <v>13</v>
      </c>
      <c r="J6" s="14" t="s">
        <v>14</v>
      </c>
      <c r="K6" s="14" t="s">
        <v>15</v>
      </c>
      <c r="L6" s="14" t="s">
        <v>11</v>
      </c>
      <c r="M6" s="14" t="s">
        <v>12</v>
      </c>
      <c r="N6" s="14" t="s">
        <v>13</v>
      </c>
      <c r="O6" s="14" t="s">
        <v>14</v>
      </c>
      <c r="P6" s="18" t="s">
        <v>15</v>
      </c>
      <c r="Q6" s="68"/>
      <c r="R6" s="70"/>
      <c r="S6" s="72"/>
    </row>
    <row r="7" spans="2:28" x14ac:dyDescent="0.3">
      <c r="B7" s="5">
        <v>1</v>
      </c>
      <c r="C7" s="15"/>
      <c r="D7" s="6" t="s">
        <v>21</v>
      </c>
      <c r="E7" s="75" t="s">
        <v>87</v>
      </c>
      <c r="F7" s="76"/>
      <c r="G7" s="5">
        <v>16</v>
      </c>
      <c r="H7" s="59">
        <v>0</v>
      </c>
      <c r="I7" s="6">
        <v>0</v>
      </c>
      <c r="J7" s="6">
        <v>4</v>
      </c>
      <c r="K7" s="6" t="s">
        <v>22</v>
      </c>
      <c r="L7" s="79"/>
      <c r="M7" s="79"/>
      <c r="N7" s="79"/>
      <c r="O7" s="79"/>
      <c r="P7" s="80"/>
      <c r="Q7" s="15">
        <f>G7</f>
        <v>16</v>
      </c>
      <c r="R7" s="6">
        <f>H7+I7</f>
        <v>0</v>
      </c>
      <c r="S7" s="7">
        <f>Q7+R7</f>
        <v>16</v>
      </c>
      <c r="U7" s="1"/>
      <c r="Y7" s="41"/>
      <c r="AA7" s="41"/>
    </row>
    <row r="8" spans="2:28" x14ac:dyDescent="0.3">
      <c r="B8" s="8">
        <v>2</v>
      </c>
      <c r="C8" s="16"/>
      <c r="D8" s="4" t="s">
        <v>21</v>
      </c>
      <c r="E8" s="77" t="s">
        <v>26</v>
      </c>
      <c r="F8" s="78"/>
      <c r="G8" s="8">
        <v>12</v>
      </c>
      <c r="H8" s="4">
        <v>8</v>
      </c>
      <c r="I8" s="4">
        <v>0</v>
      </c>
      <c r="J8" s="4">
        <v>5</v>
      </c>
      <c r="K8" s="4" t="s">
        <v>27</v>
      </c>
      <c r="L8" s="81"/>
      <c r="M8" s="81"/>
      <c r="N8" s="81"/>
      <c r="O8" s="81"/>
      <c r="P8" s="82"/>
      <c r="Q8" s="16">
        <f t="shared" ref="Q8:Q12" si="0">G8</f>
        <v>12</v>
      </c>
      <c r="R8" s="4">
        <f t="shared" ref="R8:R12" si="1">H8+I8</f>
        <v>8</v>
      </c>
      <c r="S8" s="9">
        <f t="shared" ref="S8:S25" si="2">Q8+R8</f>
        <v>20</v>
      </c>
      <c r="U8" s="1"/>
      <c r="Y8" s="41"/>
      <c r="Z8" s="41"/>
      <c r="AA8" s="41"/>
      <c r="AB8" s="41"/>
    </row>
    <row r="9" spans="2:28" x14ac:dyDescent="0.3">
      <c r="B9" s="8">
        <v>3</v>
      </c>
      <c r="C9" s="16"/>
      <c r="D9" s="4" t="s">
        <v>21</v>
      </c>
      <c r="E9" s="77" t="s">
        <v>29</v>
      </c>
      <c r="F9" s="78"/>
      <c r="G9" s="8">
        <v>8</v>
      </c>
      <c r="H9" s="4">
        <v>6</v>
      </c>
      <c r="I9" s="4">
        <v>2</v>
      </c>
      <c r="J9" s="4">
        <v>4</v>
      </c>
      <c r="K9" s="4" t="s">
        <v>27</v>
      </c>
      <c r="L9" s="81"/>
      <c r="M9" s="81"/>
      <c r="N9" s="81"/>
      <c r="O9" s="81"/>
      <c r="P9" s="82"/>
      <c r="Q9" s="16">
        <f t="shared" si="0"/>
        <v>8</v>
      </c>
      <c r="R9" s="4">
        <f t="shared" si="1"/>
        <v>8</v>
      </c>
      <c r="S9" s="9">
        <f t="shared" si="2"/>
        <v>16</v>
      </c>
      <c r="U9" s="1"/>
      <c r="Y9" s="41"/>
      <c r="Z9" s="41"/>
      <c r="AA9" s="41"/>
      <c r="AB9" s="41"/>
    </row>
    <row r="10" spans="2:28" x14ac:dyDescent="0.3">
      <c r="B10" s="8">
        <v>4</v>
      </c>
      <c r="C10" s="16"/>
      <c r="D10" s="4" t="s">
        <v>32</v>
      </c>
      <c r="E10" s="77" t="s">
        <v>33</v>
      </c>
      <c r="F10" s="78"/>
      <c r="G10" s="8">
        <v>14</v>
      </c>
      <c r="H10" s="4">
        <v>6</v>
      </c>
      <c r="I10" s="4">
        <v>4</v>
      </c>
      <c r="J10" s="4">
        <v>7</v>
      </c>
      <c r="K10" s="4" t="s">
        <v>27</v>
      </c>
      <c r="L10" s="81"/>
      <c r="M10" s="81"/>
      <c r="N10" s="81"/>
      <c r="O10" s="81"/>
      <c r="P10" s="82"/>
      <c r="Q10" s="16">
        <f t="shared" si="0"/>
        <v>14</v>
      </c>
      <c r="R10" s="4">
        <f t="shared" si="1"/>
        <v>10</v>
      </c>
      <c r="S10" s="9">
        <f t="shared" si="2"/>
        <v>24</v>
      </c>
      <c r="U10" s="1"/>
      <c r="Y10" s="41"/>
      <c r="Z10" s="41"/>
      <c r="AA10" s="41"/>
      <c r="AB10" s="41"/>
    </row>
    <row r="11" spans="2:28" x14ac:dyDescent="0.3">
      <c r="B11" s="8">
        <v>5</v>
      </c>
      <c r="C11" s="16"/>
      <c r="D11" s="4" t="s">
        <v>32</v>
      </c>
      <c r="E11" s="77" t="s">
        <v>35</v>
      </c>
      <c r="F11" s="78"/>
      <c r="G11" s="8">
        <v>15</v>
      </c>
      <c r="H11" s="60">
        <v>19</v>
      </c>
      <c r="I11" s="4">
        <v>0</v>
      </c>
      <c r="J11" s="4">
        <v>8</v>
      </c>
      <c r="K11" s="4" t="s">
        <v>27</v>
      </c>
      <c r="L11" s="81"/>
      <c r="M11" s="81"/>
      <c r="N11" s="81"/>
      <c r="O11" s="81"/>
      <c r="P11" s="82"/>
      <c r="Q11" s="16">
        <f t="shared" si="0"/>
        <v>15</v>
      </c>
      <c r="R11" s="4">
        <f t="shared" si="1"/>
        <v>19</v>
      </c>
      <c r="S11" s="9">
        <f t="shared" si="2"/>
        <v>34</v>
      </c>
    </row>
    <row r="12" spans="2:28" ht="15" thickBot="1" x14ac:dyDescent="0.35">
      <c r="B12" s="10">
        <v>6</v>
      </c>
      <c r="C12" s="17"/>
      <c r="D12" s="11" t="s">
        <v>37</v>
      </c>
      <c r="E12" s="86" t="s">
        <v>38</v>
      </c>
      <c r="F12" s="87"/>
      <c r="G12" s="10">
        <v>4</v>
      </c>
      <c r="H12" s="11">
        <v>4</v>
      </c>
      <c r="I12" s="11">
        <v>0</v>
      </c>
      <c r="J12" s="11">
        <v>2</v>
      </c>
      <c r="K12" s="11" t="s">
        <v>22</v>
      </c>
      <c r="L12" s="83"/>
      <c r="M12" s="83"/>
      <c r="N12" s="83"/>
      <c r="O12" s="83"/>
      <c r="P12" s="84"/>
      <c r="Q12" s="17">
        <f t="shared" si="0"/>
        <v>4</v>
      </c>
      <c r="R12" s="11">
        <f t="shared" si="1"/>
        <v>4</v>
      </c>
      <c r="S12" s="12">
        <f t="shared" si="2"/>
        <v>8</v>
      </c>
      <c r="U12" s="1"/>
      <c r="Y12" s="41"/>
      <c r="AB12" s="41"/>
    </row>
    <row r="13" spans="2:28" x14ac:dyDescent="0.3">
      <c r="B13" s="5">
        <v>7</v>
      </c>
      <c r="C13" s="15"/>
      <c r="D13" s="6" t="s">
        <v>32</v>
      </c>
      <c r="E13" s="75" t="s">
        <v>41</v>
      </c>
      <c r="F13" s="76"/>
      <c r="G13" s="93"/>
      <c r="H13" s="79"/>
      <c r="I13" s="79"/>
      <c r="J13" s="79"/>
      <c r="K13" s="79"/>
      <c r="L13" s="6">
        <v>15</v>
      </c>
      <c r="M13" s="6">
        <v>17</v>
      </c>
      <c r="N13" s="6">
        <v>0</v>
      </c>
      <c r="O13" s="6">
        <v>8</v>
      </c>
      <c r="P13" s="7" t="s">
        <v>27</v>
      </c>
      <c r="Q13" s="15">
        <f>L13</f>
        <v>15</v>
      </c>
      <c r="R13" s="6">
        <f>M13+N13</f>
        <v>17</v>
      </c>
      <c r="S13" s="7">
        <f t="shared" si="2"/>
        <v>32</v>
      </c>
      <c r="U13" s="1"/>
      <c r="Y13" s="41"/>
      <c r="Z13" s="41"/>
      <c r="AA13" s="41"/>
      <c r="AB13" s="41"/>
    </row>
    <row r="14" spans="2:28" x14ac:dyDescent="0.3">
      <c r="B14" s="8">
        <v>8</v>
      </c>
      <c r="C14" s="16"/>
      <c r="D14" s="4" t="s">
        <v>37</v>
      </c>
      <c r="E14" s="77" t="s">
        <v>43</v>
      </c>
      <c r="F14" s="78"/>
      <c r="G14" s="94"/>
      <c r="H14" s="81"/>
      <c r="I14" s="81"/>
      <c r="J14" s="81"/>
      <c r="K14" s="81"/>
      <c r="L14" s="4">
        <v>10</v>
      </c>
      <c r="M14" s="4">
        <v>0</v>
      </c>
      <c r="N14" s="4">
        <v>0</v>
      </c>
      <c r="O14" s="4">
        <v>2</v>
      </c>
      <c r="P14" s="9" t="s">
        <v>22</v>
      </c>
      <c r="Q14" s="16">
        <f t="shared" ref="Q14:Q25" si="3">L14</f>
        <v>10</v>
      </c>
      <c r="R14" s="4">
        <f t="shared" ref="R14:R25" si="4">M14+N14</f>
        <v>0</v>
      </c>
      <c r="S14" s="9">
        <f t="shared" si="2"/>
        <v>10</v>
      </c>
      <c r="U14" s="1"/>
      <c r="Y14" s="41"/>
      <c r="Z14" s="41"/>
      <c r="AA14" s="41"/>
      <c r="AB14" s="41"/>
    </row>
    <row r="15" spans="2:28" x14ac:dyDescent="0.3">
      <c r="B15" s="8">
        <v>9</v>
      </c>
      <c r="C15" s="16"/>
      <c r="D15" s="4"/>
      <c r="E15" s="77" t="s">
        <v>46</v>
      </c>
      <c r="F15" s="78"/>
      <c r="G15" s="94"/>
      <c r="H15" s="81"/>
      <c r="I15" s="81"/>
      <c r="J15" s="81"/>
      <c r="K15" s="81"/>
      <c r="L15" s="4">
        <v>8</v>
      </c>
      <c r="M15" s="4">
        <v>32</v>
      </c>
      <c r="N15" s="4">
        <v>0</v>
      </c>
      <c r="O15" s="4">
        <v>10</v>
      </c>
      <c r="P15" s="9" t="s">
        <v>22</v>
      </c>
      <c r="Q15" s="16">
        <f t="shared" si="3"/>
        <v>8</v>
      </c>
      <c r="R15" s="4">
        <f t="shared" si="4"/>
        <v>32</v>
      </c>
      <c r="S15" s="9">
        <f t="shared" si="2"/>
        <v>40</v>
      </c>
      <c r="U15" s="1"/>
      <c r="Y15" s="41"/>
      <c r="Z15" s="41"/>
      <c r="AA15" s="41"/>
      <c r="AB15" s="41"/>
    </row>
    <row r="16" spans="2:28" x14ac:dyDescent="0.3">
      <c r="B16" s="88" t="s">
        <v>85</v>
      </c>
      <c r="C16" s="89"/>
      <c r="D16" s="89"/>
      <c r="E16" s="89"/>
      <c r="F16" s="90"/>
      <c r="G16" s="94"/>
      <c r="H16" s="81"/>
      <c r="I16" s="81"/>
      <c r="J16" s="81"/>
      <c r="K16" s="81"/>
      <c r="L16" s="20">
        <v>6</v>
      </c>
      <c r="M16" s="20">
        <v>0</v>
      </c>
      <c r="N16" s="20">
        <v>14</v>
      </c>
      <c r="O16" s="20">
        <v>5</v>
      </c>
      <c r="P16" s="21" t="s">
        <v>48</v>
      </c>
      <c r="Q16" s="22">
        <f t="shared" si="3"/>
        <v>6</v>
      </c>
      <c r="R16" s="20">
        <f t="shared" si="4"/>
        <v>14</v>
      </c>
      <c r="S16" s="21">
        <f t="shared" si="2"/>
        <v>20</v>
      </c>
    </row>
    <row r="17" spans="2:19" x14ac:dyDescent="0.3">
      <c r="B17" s="19">
        <v>10</v>
      </c>
      <c r="C17" s="22"/>
      <c r="D17" s="20" t="s">
        <v>32</v>
      </c>
      <c r="E17" s="85" t="s">
        <v>49</v>
      </c>
      <c r="F17" s="28" t="s">
        <v>24</v>
      </c>
      <c r="G17" s="94"/>
      <c r="H17" s="81"/>
      <c r="I17" s="81"/>
      <c r="J17" s="81"/>
      <c r="K17" s="81"/>
      <c r="L17" s="27">
        <v>4</v>
      </c>
      <c r="M17" s="27">
        <v>0</v>
      </c>
      <c r="N17" s="27">
        <v>8</v>
      </c>
      <c r="O17" s="27">
        <v>3</v>
      </c>
      <c r="P17" s="31" t="s">
        <v>27</v>
      </c>
      <c r="Q17" s="32">
        <f t="shared" si="3"/>
        <v>4</v>
      </c>
      <c r="R17" s="27">
        <f t="shared" si="4"/>
        <v>8</v>
      </c>
      <c r="S17" s="31">
        <f t="shared" si="2"/>
        <v>12</v>
      </c>
    </row>
    <row r="18" spans="2:19" x14ac:dyDescent="0.3">
      <c r="B18" s="19">
        <v>11</v>
      </c>
      <c r="C18" s="22"/>
      <c r="D18" s="20" t="s">
        <v>32</v>
      </c>
      <c r="E18" s="85"/>
      <c r="F18" s="28" t="s">
        <v>28</v>
      </c>
      <c r="G18" s="94"/>
      <c r="H18" s="81"/>
      <c r="I18" s="81"/>
      <c r="J18" s="81"/>
      <c r="K18" s="81"/>
      <c r="L18" s="27">
        <v>4</v>
      </c>
      <c r="M18" s="27">
        <v>0</v>
      </c>
      <c r="N18" s="27">
        <v>8</v>
      </c>
      <c r="O18" s="27">
        <v>3</v>
      </c>
      <c r="P18" s="31" t="s">
        <v>27</v>
      </c>
      <c r="Q18" s="32">
        <f t="shared" si="3"/>
        <v>4</v>
      </c>
      <c r="R18" s="27">
        <f t="shared" si="4"/>
        <v>8</v>
      </c>
      <c r="S18" s="31">
        <f t="shared" si="2"/>
        <v>12</v>
      </c>
    </row>
    <row r="19" spans="2:19" x14ac:dyDescent="0.3">
      <c r="B19" s="19">
        <v>12</v>
      </c>
      <c r="C19" s="22"/>
      <c r="D19" s="20" t="s">
        <v>37</v>
      </c>
      <c r="E19" s="85" t="s">
        <v>52</v>
      </c>
      <c r="F19" s="28" t="s">
        <v>31</v>
      </c>
      <c r="G19" s="94"/>
      <c r="H19" s="81"/>
      <c r="I19" s="81"/>
      <c r="J19" s="81"/>
      <c r="K19" s="81"/>
      <c r="L19" s="27">
        <v>2</v>
      </c>
      <c r="M19" s="27">
        <v>0</v>
      </c>
      <c r="N19" s="27">
        <v>6</v>
      </c>
      <c r="O19" s="27">
        <v>2</v>
      </c>
      <c r="P19" s="31" t="s">
        <v>22</v>
      </c>
      <c r="Q19" s="32">
        <f t="shared" si="3"/>
        <v>2</v>
      </c>
      <c r="R19" s="27">
        <f t="shared" si="4"/>
        <v>6</v>
      </c>
      <c r="S19" s="31">
        <f t="shared" si="2"/>
        <v>8</v>
      </c>
    </row>
    <row r="20" spans="2:19" x14ac:dyDescent="0.3">
      <c r="B20" s="19">
        <v>13</v>
      </c>
      <c r="C20" s="22"/>
      <c r="D20" s="20" t="s">
        <v>37</v>
      </c>
      <c r="E20" s="85"/>
      <c r="F20" s="28" t="s">
        <v>34</v>
      </c>
      <c r="G20" s="94"/>
      <c r="H20" s="81"/>
      <c r="I20" s="81"/>
      <c r="J20" s="81"/>
      <c r="K20" s="81"/>
      <c r="L20" s="27">
        <v>2</v>
      </c>
      <c r="M20" s="27">
        <v>0</v>
      </c>
      <c r="N20" s="27">
        <v>6</v>
      </c>
      <c r="O20" s="27">
        <v>2</v>
      </c>
      <c r="P20" s="31" t="s">
        <v>22</v>
      </c>
      <c r="Q20" s="32">
        <f t="shared" si="3"/>
        <v>2</v>
      </c>
      <c r="R20" s="27">
        <f t="shared" si="4"/>
        <v>6</v>
      </c>
      <c r="S20" s="31">
        <f t="shared" si="2"/>
        <v>8</v>
      </c>
    </row>
    <row r="21" spans="2:19" x14ac:dyDescent="0.3">
      <c r="B21" s="96" t="s">
        <v>86</v>
      </c>
      <c r="C21" s="97"/>
      <c r="D21" s="97"/>
      <c r="E21" s="97"/>
      <c r="F21" s="98"/>
      <c r="G21" s="94"/>
      <c r="H21" s="81"/>
      <c r="I21" s="81"/>
      <c r="J21" s="81"/>
      <c r="K21" s="81"/>
      <c r="L21" s="24">
        <v>6</v>
      </c>
      <c r="M21" s="24">
        <v>14</v>
      </c>
      <c r="N21" s="24">
        <v>0</v>
      </c>
      <c r="O21" s="24">
        <v>5</v>
      </c>
      <c r="P21" s="25" t="s">
        <v>48</v>
      </c>
      <c r="Q21" s="26">
        <f t="shared" si="3"/>
        <v>6</v>
      </c>
      <c r="R21" s="24">
        <f t="shared" si="4"/>
        <v>14</v>
      </c>
      <c r="S21" s="25">
        <f t="shared" si="2"/>
        <v>20</v>
      </c>
    </row>
    <row r="22" spans="2:19" x14ac:dyDescent="0.3">
      <c r="B22" s="23">
        <v>14</v>
      </c>
      <c r="C22" s="26"/>
      <c r="D22" s="24" t="s">
        <v>32</v>
      </c>
      <c r="E22" s="91" t="s">
        <v>55</v>
      </c>
      <c r="F22" s="30" t="s">
        <v>40</v>
      </c>
      <c r="G22" s="94"/>
      <c r="H22" s="81"/>
      <c r="I22" s="81"/>
      <c r="J22" s="81"/>
      <c r="K22" s="81"/>
      <c r="L22" s="29">
        <v>4</v>
      </c>
      <c r="M22" s="29">
        <v>8</v>
      </c>
      <c r="N22" s="29">
        <v>0</v>
      </c>
      <c r="O22" s="29">
        <v>3</v>
      </c>
      <c r="P22" s="33" t="s">
        <v>27</v>
      </c>
      <c r="Q22" s="34">
        <f t="shared" si="3"/>
        <v>4</v>
      </c>
      <c r="R22" s="29">
        <f t="shared" si="4"/>
        <v>8</v>
      </c>
      <c r="S22" s="33">
        <f t="shared" si="2"/>
        <v>12</v>
      </c>
    </row>
    <row r="23" spans="2:19" x14ac:dyDescent="0.3">
      <c r="B23" s="23">
        <v>15</v>
      </c>
      <c r="C23" s="26"/>
      <c r="D23" s="24" t="s">
        <v>32</v>
      </c>
      <c r="E23" s="91"/>
      <c r="F23" s="30" t="s">
        <v>42</v>
      </c>
      <c r="G23" s="94"/>
      <c r="H23" s="81"/>
      <c r="I23" s="81"/>
      <c r="J23" s="81"/>
      <c r="K23" s="81"/>
      <c r="L23" s="29">
        <v>4</v>
      </c>
      <c r="M23" s="29">
        <v>8</v>
      </c>
      <c r="N23" s="29">
        <v>0</v>
      </c>
      <c r="O23" s="29">
        <v>3</v>
      </c>
      <c r="P23" s="33" t="s">
        <v>27</v>
      </c>
      <c r="Q23" s="34">
        <f t="shared" si="3"/>
        <v>4</v>
      </c>
      <c r="R23" s="29">
        <f t="shared" si="4"/>
        <v>8</v>
      </c>
      <c r="S23" s="33">
        <f t="shared" si="2"/>
        <v>12</v>
      </c>
    </row>
    <row r="24" spans="2:19" x14ac:dyDescent="0.3">
      <c r="B24" s="23">
        <v>16</v>
      </c>
      <c r="C24" s="26"/>
      <c r="D24" s="24" t="s">
        <v>37</v>
      </c>
      <c r="E24" s="91" t="s">
        <v>57</v>
      </c>
      <c r="F24" s="30" t="s">
        <v>45</v>
      </c>
      <c r="G24" s="94"/>
      <c r="H24" s="81"/>
      <c r="I24" s="81"/>
      <c r="J24" s="81"/>
      <c r="K24" s="81"/>
      <c r="L24" s="29">
        <v>2</v>
      </c>
      <c r="M24" s="29">
        <v>6</v>
      </c>
      <c r="N24" s="29">
        <v>0</v>
      </c>
      <c r="O24" s="29">
        <v>2</v>
      </c>
      <c r="P24" s="33" t="s">
        <v>22</v>
      </c>
      <c r="Q24" s="34">
        <f t="shared" si="3"/>
        <v>2</v>
      </c>
      <c r="R24" s="29">
        <f t="shared" si="4"/>
        <v>6</v>
      </c>
      <c r="S24" s="33">
        <f t="shared" si="2"/>
        <v>8</v>
      </c>
    </row>
    <row r="25" spans="2:19" ht="15" thickBot="1" x14ac:dyDescent="0.35">
      <c r="B25" s="35">
        <v>17</v>
      </c>
      <c r="C25" s="42"/>
      <c r="D25" s="36" t="s">
        <v>37</v>
      </c>
      <c r="E25" s="92"/>
      <c r="F25" s="38" t="s">
        <v>47</v>
      </c>
      <c r="G25" s="101"/>
      <c r="H25" s="102"/>
      <c r="I25" s="102"/>
      <c r="J25" s="102"/>
      <c r="K25" s="102"/>
      <c r="L25" s="44">
        <v>2</v>
      </c>
      <c r="M25" s="44">
        <v>6</v>
      </c>
      <c r="N25" s="44">
        <v>0</v>
      </c>
      <c r="O25" s="44">
        <v>2</v>
      </c>
      <c r="P25" s="45" t="s">
        <v>22</v>
      </c>
      <c r="Q25" s="46">
        <f t="shared" si="3"/>
        <v>2</v>
      </c>
      <c r="R25" s="44">
        <f t="shared" si="4"/>
        <v>6</v>
      </c>
      <c r="S25" s="45">
        <f t="shared" si="2"/>
        <v>8</v>
      </c>
    </row>
    <row r="26" spans="2:19" ht="28.8" x14ac:dyDescent="0.3">
      <c r="F26" s="2" t="s">
        <v>59</v>
      </c>
      <c r="G26" s="5">
        <f>SUM(G7:G12)</f>
        <v>69</v>
      </c>
      <c r="H26" s="6">
        <f t="shared" ref="H26:J26" si="5">SUM(H7:H12)</f>
        <v>43</v>
      </c>
      <c r="I26" s="6">
        <f t="shared" si="5"/>
        <v>6</v>
      </c>
      <c r="J26" s="99">
        <f t="shared" si="5"/>
        <v>30</v>
      </c>
      <c r="K26" s="49" t="s">
        <v>70</v>
      </c>
      <c r="L26" s="6">
        <f>SUM(L13:L15,L16,L21)</f>
        <v>45</v>
      </c>
      <c r="M26" s="6">
        <f t="shared" ref="M26:N26" si="6">SUM(M13:M15,M16,M21)</f>
        <v>63</v>
      </c>
      <c r="N26" s="6">
        <f t="shared" si="6"/>
        <v>14</v>
      </c>
      <c r="O26" s="99">
        <f>SUM(O13:O15,O16,O21)</f>
        <v>30</v>
      </c>
      <c r="P26" s="49" t="s">
        <v>69</v>
      </c>
      <c r="Q26" s="6">
        <f>SUM(Q7:Q12,Q13:Q15,Q16,Q21)</f>
        <v>114</v>
      </c>
      <c r="R26" s="6">
        <f t="shared" ref="R26" si="7">SUM(R7:R12,R13:R15,R16,R21)</f>
        <v>126</v>
      </c>
      <c r="S26" s="7">
        <f>SUM(S7:S12,S13:S15,S16,S21)</f>
        <v>240</v>
      </c>
    </row>
    <row r="27" spans="2:19" ht="15" thickBot="1" x14ac:dyDescent="0.35">
      <c r="G27" s="95">
        <f>SUM(G26:I26)</f>
        <v>118</v>
      </c>
      <c r="H27" s="83"/>
      <c r="I27" s="83"/>
      <c r="J27" s="100"/>
      <c r="K27" s="11"/>
      <c r="L27" s="83">
        <f>SUM(L26:N26)</f>
        <v>122</v>
      </c>
      <c r="M27" s="83"/>
      <c r="N27" s="83"/>
      <c r="O27" s="100"/>
      <c r="P27" s="11"/>
      <c r="Q27" s="50">
        <f>Q26/S26</f>
        <v>0.47499999999999998</v>
      </c>
      <c r="R27" s="50">
        <f>R26/S26</f>
        <v>0.52500000000000002</v>
      </c>
      <c r="S27" s="12"/>
    </row>
    <row r="29" spans="2:19" x14ac:dyDescent="0.3">
      <c r="E29" s="48" t="s">
        <v>71</v>
      </c>
    </row>
    <row r="30" spans="2:19" x14ac:dyDescent="0.3">
      <c r="B30"/>
      <c r="C30"/>
      <c r="E30" s="2" t="s">
        <v>72</v>
      </c>
      <c r="F30" t="s">
        <v>64</v>
      </c>
      <c r="G30" s="2"/>
      <c r="H30" s="47"/>
    </row>
    <row r="31" spans="2:19" x14ac:dyDescent="0.3">
      <c r="B31"/>
      <c r="C31"/>
      <c r="G31" s="2"/>
      <c r="H31" s="47"/>
      <c r="J31" s="43"/>
    </row>
    <row r="32" spans="2:19" x14ac:dyDescent="0.3">
      <c r="B32"/>
      <c r="C32"/>
      <c r="E32" s="2" t="s">
        <v>73</v>
      </c>
      <c r="F32" t="s">
        <v>26</v>
      </c>
      <c r="G32" s="2"/>
      <c r="H32" s="47"/>
      <c r="J32" s="43"/>
    </row>
    <row r="33" spans="2:10" x14ac:dyDescent="0.3">
      <c r="B33"/>
      <c r="C33"/>
      <c r="E33" s="2"/>
      <c r="F33" t="s">
        <v>29</v>
      </c>
      <c r="G33" s="2"/>
      <c r="H33" s="47"/>
      <c r="J33" s="43"/>
    </row>
    <row r="34" spans="2:10" x14ac:dyDescent="0.3">
      <c r="B34"/>
      <c r="C34"/>
      <c r="E34" s="2"/>
      <c r="F34" t="s">
        <v>33</v>
      </c>
      <c r="G34" s="2"/>
      <c r="H34" s="47"/>
      <c r="J34" s="43"/>
    </row>
    <row r="35" spans="2:10" x14ac:dyDescent="0.3">
      <c r="B35"/>
      <c r="C35"/>
      <c r="E35" s="2"/>
      <c r="G35" s="2"/>
      <c r="H35" s="47"/>
      <c r="J35" s="43"/>
    </row>
    <row r="36" spans="2:10" x14ac:dyDescent="0.3">
      <c r="B36"/>
      <c r="C36"/>
      <c r="E36" s="2" t="s">
        <v>74</v>
      </c>
      <c r="F36" t="s">
        <v>28</v>
      </c>
      <c r="G36" s="2"/>
      <c r="H36" s="47"/>
    </row>
    <row r="37" spans="2:10" x14ac:dyDescent="0.3">
      <c r="B37"/>
      <c r="C37"/>
      <c r="F37" t="s">
        <v>24</v>
      </c>
      <c r="G37" s="2"/>
      <c r="H37" s="47"/>
    </row>
    <row r="38" spans="2:10" x14ac:dyDescent="0.3">
      <c r="F38" t="s">
        <v>40</v>
      </c>
      <c r="G38" s="2"/>
      <c r="H38" s="47"/>
    </row>
    <row r="39" spans="2:10" x14ac:dyDescent="0.3">
      <c r="F39" t="s">
        <v>42</v>
      </c>
      <c r="G39" s="2"/>
      <c r="H39" s="47"/>
    </row>
    <row r="40" spans="2:10" x14ac:dyDescent="0.3">
      <c r="G40" s="47"/>
      <c r="H40" s="47"/>
    </row>
    <row r="41" spans="2:10" x14ac:dyDescent="0.3">
      <c r="G41" s="47"/>
    </row>
    <row r="42" spans="2:10" x14ac:dyDescent="0.3">
      <c r="G42" s="47"/>
    </row>
  </sheetData>
  <mergeCells count="30">
    <mergeCell ref="B2:S2"/>
    <mergeCell ref="B3:S3"/>
    <mergeCell ref="B5:F5"/>
    <mergeCell ref="G5:K5"/>
    <mergeCell ref="L5:P5"/>
    <mergeCell ref="Q5:Q6"/>
    <mergeCell ref="R5:R6"/>
    <mergeCell ref="S5:S6"/>
    <mergeCell ref="E6:F6"/>
    <mergeCell ref="E7:F7"/>
    <mergeCell ref="L7:P12"/>
    <mergeCell ref="E8:F8"/>
    <mergeCell ref="E9:F9"/>
    <mergeCell ref="E10:F10"/>
    <mergeCell ref="E11:F11"/>
    <mergeCell ref="E12:F12"/>
    <mergeCell ref="G27:I27"/>
    <mergeCell ref="L27:N27"/>
    <mergeCell ref="J26:J27"/>
    <mergeCell ref="O26:O27"/>
    <mergeCell ref="E13:F13"/>
    <mergeCell ref="G13:K25"/>
    <mergeCell ref="E14:F14"/>
    <mergeCell ref="E15:F15"/>
    <mergeCell ref="B16:F16"/>
    <mergeCell ref="E17:E18"/>
    <mergeCell ref="E19:E20"/>
    <mergeCell ref="B21:F21"/>
    <mergeCell ref="E22:E23"/>
    <mergeCell ref="E24:E25"/>
  </mergeCells>
  <pageMargins left="0.25" right="0.25" top="0.75" bottom="0.75" header="0.3" footer="0.3"/>
  <pageSetup paperSize="9" scale="82" orientation="landscape" r:id="rId1"/>
  <headerFooter>
    <oddHeader>&amp;L&amp;D,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7470A-53C3-4E26-86FD-0EF47838A696}">
  <sheetPr>
    <pageSetUpPr fitToPage="1"/>
  </sheetPr>
  <dimension ref="A1:I15"/>
  <sheetViews>
    <sheetView tabSelected="1" zoomScale="70" zoomScaleNormal="70" workbookViewId="0">
      <selection activeCell="D3" sqref="D3"/>
    </sheetView>
  </sheetViews>
  <sheetFormatPr defaultColWidth="9.21875" defaultRowHeight="21" x14ac:dyDescent="0.4"/>
  <cols>
    <col min="1" max="1" width="5.21875" style="52" bestFit="1" customWidth="1"/>
    <col min="2" max="2" width="24.21875" style="52" customWidth="1"/>
    <col min="3" max="3" width="58" style="52" customWidth="1"/>
    <col min="4" max="9" width="33.77734375" style="52" customWidth="1"/>
    <col min="10" max="16384" width="9.21875" style="52"/>
  </cols>
  <sheetData>
    <row r="1" spans="1:9" ht="93" customHeight="1" x14ac:dyDescent="0.4">
      <c r="A1" s="103" t="s">
        <v>84</v>
      </c>
      <c r="B1" s="103"/>
      <c r="C1" s="103"/>
      <c r="D1" s="103"/>
      <c r="E1" s="103"/>
      <c r="F1" s="103"/>
      <c r="G1" s="103"/>
      <c r="H1" s="103"/>
      <c r="I1" s="103"/>
    </row>
    <row r="2" spans="1:9" ht="21" customHeight="1" x14ac:dyDescent="0.4">
      <c r="A2" s="104" t="s">
        <v>83</v>
      </c>
      <c r="B2" s="104"/>
      <c r="C2" s="104"/>
      <c r="D2" s="105" t="s">
        <v>77</v>
      </c>
      <c r="E2" s="105"/>
      <c r="F2" s="105"/>
      <c r="G2" s="105"/>
      <c r="H2" s="105"/>
      <c r="I2" s="105"/>
    </row>
    <row r="3" spans="1:9" ht="288.75" customHeight="1" x14ac:dyDescent="0.4">
      <c r="A3" s="104"/>
      <c r="B3" s="104"/>
      <c r="C3" s="104"/>
      <c r="D3" s="53" t="s">
        <v>87</v>
      </c>
      <c r="E3" s="53" t="s">
        <v>26</v>
      </c>
      <c r="F3" s="53" t="s">
        <v>29</v>
      </c>
      <c r="G3" s="53" t="s">
        <v>33</v>
      </c>
      <c r="H3" s="53" t="s">
        <v>35</v>
      </c>
      <c r="I3" s="53" t="s">
        <v>38</v>
      </c>
    </row>
    <row r="4" spans="1:9" ht="125.25" customHeight="1" x14ac:dyDescent="0.4">
      <c r="A4" s="104"/>
      <c r="B4" s="104"/>
      <c r="C4" s="104"/>
      <c r="D4" s="53" t="s">
        <v>82</v>
      </c>
      <c r="E4" s="53"/>
      <c r="F4" s="53"/>
      <c r="G4" s="53"/>
      <c r="H4" s="53"/>
      <c r="I4" s="53"/>
    </row>
    <row r="5" spans="1:9" ht="30" customHeight="1" x14ac:dyDescent="0.4">
      <c r="A5" s="106" t="s">
        <v>78</v>
      </c>
      <c r="B5" s="54" t="s">
        <v>82</v>
      </c>
      <c r="C5" s="55" t="s">
        <v>41</v>
      </c>
      <c r="D5" s="51" t="s">
        <v>81</v>
      </c>
      <c r="E5" s="51" t="s">
        <v>81</v>
      </c>
      <c r="F5" s="51" t="s">
        <v>81</v>
      </c>
      <c r="G5" s="51" t="s">
        <v>81</v>
      </c>
      <c r="H5" s="51" t="s">
        <v>79</v>
      </c>
      <c r="I5" s="51" t="s">
        <v>81</v>
      </c>
    </row>
    <row r="6" spans="1:9" ht="30" customHeight="1" x14ac:dyDescent="0.4">
      <c r="A6" s="106"/>
      <c r="B6" s="54"/>
      <c r="C6" s="55" t="s">
        <v>43</v>
      </c>
      <c r="D6" s="51" t="s">
        <v>81</v>
      </c>
      <c r="E6" s="51" t="s">
        <v>81</v>
      </c>
      <c r="F6" s="51" t="s">
        <v>81</v>
      </c>
      <c r="G6" s="51" t="s">
        <v>81</v>
      </c>
      <c r="H6" s="51" t="s">
        <v>80</v>
      </c>
      <c r="I6" s="51" t="s">
        <v>81</v>
      </c>
    </row>
    <row r="7" spans="1:9" ht="30" customHeight="1" x14ac:dyDescent="0.4">
      <c r="A7" s="106"/>
      <c r="B7" s="54"/>
      <c r="C7" s="55" t="s">
        <v>46</v>
      </c>
      <c r="D7" s="51" t="s">
        <v>79</v>
      </c>
      <c r="E7" s="51" t="s">
        <v>79</v>
      </c>
      <c r="F7" s="51" t="s">
        <v>79</v>
      </c>
      <c r="G7" s="51" t="s">
        <v>79</v>
      </c>
      <c r="H7" s="51" t="s">
        <v>79</v>
      </c>
      <c r="I7" s="51" t="s">
        <v>81</v>
      </c>
    </row>
    <row r="8" spans="1:9" ht="30" customHeight="1" x14ac:dyDescent="0.4">
      <c r="A8" s="106"/>
      <c r="B8" s="54"/>
      <c r="C8" s="56" t="s">
        <v>24</v>
      </c>
      <c r="D8" s="51" t="s">
        <v>81</v>
      </c>
      <c r="E8" s="51" t="s">
        <v>80</v>
      </c>
      <c r="F8" s="51" t="s">
        <v>80</v>
      </c>
      <c r="G8" s="51" t="s">
        <v>79</v>
      </c>
      <c r="H8" s="51" t="s">
        <v>81</v>
      </c>
      <c r="I8" s="51" t="s">
        <v>81</v>
      </c>
    </row>
    <row r="9" spans="1:9" ht="30" customHeight="1" x14ac:dyDescent="0.4">
      <c r="A9" s="106"/>
      <c r="B9" s="54"/>
      <c r="C9" s="56" t="s">
        <v>28</v>
      </c>
      <c r="D9" s="51" t="s">
        <v>81</v>
      </c>
      <c r="E9" s="51" t="s">
        <v>80</v>
      </c>
      <c r="F9" s="51" t="s">
        <v>80</v>
      </c>
      <c r="G9" s="51" t="s">
        <v>79</v>
      </c>
      <c r="H9" s="51" t="s">
        <v>81</v>
      </c>
      <c r="I9" s="51" t="s">
        <v>81</v>
      </c>
    </row>
    <row r="10" spans="1:9" ht="30" customHeight="1" x14ac:dyDescent="0.4">
      <c r="A10" s="106"/>
      <c r="B10" s="54"/>
      <c r="C10" s="56" t="s">
        <v>31</v>
      </c>
      <c r="D10" s="51" t="s">
        <v>81</v>
      </c>
      <c r="E10" s="51" t="s">
        <v>81</v>
      </c>
      <c r="F10" s="51" t="s">
        <v>81</v>
      </c>
      <c r="G10" s="51" t="s">
        <v>81</v>
      </c>
      <c r="H10" s="51" t="s">
        <v>81</v>
      </c>
      <c r="I10" s="51" t="s">
        <v>81</v>
      </c>
    </row>
    <row r="11" spans="1:9" ht="30" customHeight="1" x14ac:dyDescent="0.4">
      <c r="A11" s="106"/>
      <c r="B11" s="54"/>
      <c r="C11" s="56" t="s">
        <v>34</v>
      </c>
      <c r="D11" s="51" t="s">
        <v>81</v>
      </c>
      <c r="E11" s="51" t="s">
        <v>81</v>
      </c>
      <c r="F11" s="51" t="s">
        <v>81</v>
      </c>
      <c r="G11" s="51" t="s">
        <v>81</v>
      </c>
      <c r="H11" s="51" t="s">
        <v>81</v>
      </c>
      <c r="I11" s="51" t="s">
        <v>81</v>
      </c>
    </row>
    <row r="12" spans="1:9" ht="30" customHeight="1" x14ac:dyDescent="0.4">
      <c r="A12" s="58"/>
      <c r="B12" s="54"/>
      <c r="C12" s="57" t="s">
        <v>40</v>
      </c>
      <c r="D12" s="51" t="s">
        <v>81</v>
      </c>
      <c r="E12" s="51" t="s">
        <v>81</v>
      </c>
      <c r="F12" s="51" t="s">
        <v>81</v>
      </c>
      <c r="G12" s="51" t="s">
        <v>81</v>
      </c>
      <c r="H12" s="51" t="s">
        <v>81</v>
      </c>
      <c r="I12" s="51" t="s">
        <v>81</v>
      </c>
    </row>
    <row r="13" spans="1:9" ht="30" customHeight="1" x14ac:dyDescent="0.4">
      <c r="A13" s="58"/>
      <c r="B13" s="54"/>
      <c r="C13" s="57" t="s">
        <v>42</v>
      </c>
      <c r="D13" s="51" t="s">
        <v>81</v>
      </c>
      <c r="E13" s="51" t="s">
        <v>81</v>
      </c>
      <c r="F13" s="51" t="s">
        <v>81</v>
      </c>
      <c r="G13" s="51" t="s">
        <v>81</v>
      </c>
      <c r="H13" s="51" t="s">
        <v>81</v>
      </c>
      <c r="I13" s="51" t="s">
        <v>81</v>
      </c>
    </row>
    <row r="14" spans="1:9" ht="30" customHeight="1" x14ac:dyDescent="0.4">
      <c r="A14" s="58"/>
      <c r="B14" s="54"/>
      <c r="C14" s="57" t="s">
        <v>45</v>
      </c>
      <c r="D14" s="51" t="s">
        <v>81</v>
      </c>
      <c r="E14" s="51" t="s">
        <v>81</v>
      </c>
      <c r="F14" s="51" t="s">
        <v>81</v>
      </c>
      <c r="G14" s="51" t="s">
        <v>81</v>
      </c>
      <c r="H14" s="51" t="s">
        <v>81</v>
      </c>
      <c r="I14" s="51" t="s">
        <v>81</v>
      </c>
    </row>
    <row r="15" spans="1:9" ht="30" customHeight="1" x14ac:dyDescent="0.4">
      <c r="A15" s="58"/>
      <c r="B15" s="54"/>
      <c r="C15" s="57" t="s">
        <v>47</v>
      </c>
      <c r="D15" s="51" t="s">
        <v>81</v>
      </c>
      <c r="E15" s="51" t="s">
        <v>81</v>
      </c>
      <c r="F15" s="51" t="s">
        <v>81</v>
      </c>
      <c r="G15" s="51" t="s">
        <v>81</v>
      </c>
      <c r="H15" s="51" t="s">
        <v>81</v>
      </c>
      <c r="I15" s="51" t="s">
        <v>81</v>
      </c>
    </row>
  </sheetData>
  <mergeCells count="4">
    <mergeCell ref="A1:I1"/>
    <mergeCell ref="A2:C4"/>
    <mergeCell ref="D2:I2"/>
    <mergeCell ref="A5:A11"/>
  </mergeCells>
  <pageMargins left="0.25" right="0.25" top="0.75" bottom="0.75" header="0.3" footer="0.3"/>
  <pageSetup paperSize="9" scale="49" orientation="landscape" r:id="rId1"/>
  <headerFooter>
    <oddHeader>&amp;L&amp;D,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Tantervi háló</vt:lpstr>
      <vt:lpstr>MT </vt:lpstr>
      <vt:lpstr>Előtan.rend.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Bóna Krisztián</dc:creator>
  <cp:keywords/>
  <dc:description/>
  <cp:lastModifiedBy>Mózer Krisztina</cp:lastModifiedBy>
  <cp:revision/>
  <cp:lastPrinted>2023-05-12T09:33:51Z</cp:lastPrinted>
  <dcterms:created xsi:type="dcterms:W3CDTF">2023-01-09T08:42:04Z</dcterms:created>
  <dcterms:modified xsi:type="dcterms:W3CDTF">2023-06-02T10:04:30Z</dcterms:modified>
  <cp:category/>
  <cp:contentStatus/>
</cp:coreProperties>
</file>