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TŰZVÉDELMI SZAKMÉRNÖK\"/>
    </mc:Choice>
  </mc:AlternateContent>
  <xr:revisionPtr revIDLastSave="0" documentId="8_{FE729765-71D8-4610-8A54-6004CE15D331}" xr6:coauthVersionLast="47" xr6:coauthVersionMax="47" xr10:uidLastSave="{00000000-0000-0000-0000-000000000000}"/>
  <bookViews>
    <workbookView xWindow="-110" yWindow="-110" windowWidth="38620" windowHeight="21220" xr2:uid="{72BCAE3C-BB4B-4638-80F7-6E019A6105C0}"/>
  </bookViews>
  <sheets>
    <sheet name="Szakmérnöki mintatanterv" sheetId="1" r:id="rId1"/>
  </sheets>
  <externalReferences>
    <externalReference r:id="rId2"/>
  </externalReferences>
  <definedNames>
    <definedName name="Bejegyzes">[1]Útmutató!$B$9:$B$12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V13" i="1"/>
  <c r="V18" i="1"/>
  <c r="V19" i="1"/>
  <c r="V24" i="1"/>
  <c r="V25" i="1"/>
  <c r="V30" i="1"/>
  <c r="V31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T8" i="1"/>
  <c r="V8" i="1" s="1"/>
  <c r="T9" i="1"/>
  <c r="V9" i="1" s="1"/>
  <c r="T10" i="1"/>
  <c r="V10" i="1" s="1"/>
  <c r="T11" i="1"/>
  <c r="V11" i="1" s="1"/>
  <c r="T12" i="1"/>
  <c r="T13" i="1"/>
  <c r="T14" i="1"/>
  <c r="V14" i="1" s="1"/>
  <c r="T15" i="1"/>
  <c r="V15" i="1" s="1"/>
  <c r="T16" i="1"/>
  <c r="V16" i="1" s="1"/>
  <c r="T17" i="1"/>
  <c r="V17" i="1" s="1"/>
  <c r="T18" i="1"/>
  <c r="T19" i="1"/>
  <c r="T20" i="1"/>
  <c r="V20" i="1" s="1"/>
  <c r="T21" i="1"/>
  <c r="V21" i="1" s="1"/>
  <c r="T22" i="1"/>
  <c r="V22" i="1" s="1"/>
  <c r="T23" i="1"/>
  <c r="V23" i="1" s="1"/>
  <c r="T24" i="1"/>
  <c r="T25" i="1"/>
  <c r="T26" i="1"/>
  <c r="V26" i="1" s="1"/>
  <c r="T27" i="1"/>
  <c r="V27" i="1" s="1"/>
  <c r="T28" i="1"/>
  <c r="V28" i="1" s="1"/>
  <c r="T29" i="1"/>
  <c r="V29" i="1" s="1"/>
  <c r="T30" i="1"/>
  <c r="T31" i="1"/>
  <c r="T32" i="1"/>
  <c r="V32" i="1" s="1"/>
  <c r="T33" i="1"/>
  <c r="V33" i="1" s="1"/>
  <c r="P35" i="1"/>
  <c r="L35" i="1"/>
  <c r="H35" i="1"/>
  <c r="Y35" i="1" s="1"/>
  <c r="D35" i="1"/>
  <c r="D61" i="1" l="1"/>
  <c r="D72" i="1"/>
  <c r="S38" i="1" l="1"/>
  <c r="S37" i="1"/>
  <c r="O38" i="1"/>
  <c r="O37" i="1"/>
  <c r="K38" i="1"/>
  <c r="K37" i="1"/>
  <c r="G37" i="1"/>
  <c r="G38" i="1"/>
  <c r="K39" i="1" l="1"/>
  <c r="S39" i="1"/>
  <c r="O39" i="1"/>
  <c r="W38" i="1"/>
  <c r="G39" i="1"/>
  <c r="W37" i="1"/>
  <c r="W39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30" i="1"/>
  <c r="W31" i="1"/>
  <c r="W32" i="1"/>
  <c r="W33" i="1"/>
  <c r="W7" i="1"/>
  <c r="W34" i="1" l="1"/>
  <c r="Y27" i="1"/>
  <c r="Y32" i="1"/>
  <c r="R34" i="1"/>
  <c r="Q34" i="1"/>
  <c r="P34" i="1"/>
  <c r="N34" i="1"/>
  <c r="M34" i="1"/>
  <c r="L34" i="1"/>
  <c r="J34" i="1"/>
  <c r="I34" i="1"/>
  <c r="H34" i="1"/>
  <c r="F34" i="1"/>
  <c r="E34" i="1"/>
  <c r="D34" i="1"/>
  <c r="U7" i="1"/>
  <c r="U34" i="1" s="1"/>
  <c r="T7" i="1"/>
  <c r="V7" i="1" l="1"/>
  <c r="V34" i="1" s="1"/>
  <c r="T34" i="1"/>
  <c r="Y34" i="1"/>
  <c r="W35" i="1"/>
</calcChain>
</file>

<file path=xl/sharedStrings.xml><?xml version="1.0" encoding="utf-8"?>
<sst xmlns="http://schemas.openxmlformats.org/spreadsheetml/2006/main" count="131" uniqueCount="82">
  <si>
    <r>
      <t>Mintatanterv </t>
    </r>
    <r>
      <rPr>
        <sz val="11"/>
        <color rgb="FF000000"/>
        <rFont val="Arial Narrow"/>
        <family val="2"/>
        <charset val="238"/>
      </rPr>
      <t>(v: vizsga, f: félévi jegy)</t>
    </r>
  </si>
  <si>
    <t>Órák száma, kreditértéke tantárgyanként</t>
  </si>
  <si>
    <t>1. félév</t>
  </si>
  <si>
    <t>2. félév</t>
  </si>
  <si>
    <t>3. félév</t>
  </si>
  <si>
    <t>4. félév</t>
  </si>
  <si>
    <t>Összesítés</t>
  </si>
  <si>
    <t>Ea</t>
  </si>
  <si>
    <t>Gy</t>
  </si>
  <si>
    <t>kr.</t>
  </si>
  <si>
    <t>köv.</t>
  </si>
  <si>
    <t>előadás</t>
  </si>
  <si>
    <t>gyakorlat</t>
  </si>
  <si>
    <t>óraszám</t>
  </si>
  <si>
    <t>kredit</t>
  </si>
  <si>
    <t>Mérnöki alapismeretek</t>
  </si>
  <si>
    <t>v</t>
  </si>
  <si>
    <t>Hő- és áramlástan</t>
  </si>
  <si>
    <t>f</t>
  </si>
  <si>
    <t>Technikai ismeretek</t>
  </si>
  <si>
    <t>Égés- és oltáselmélet I.</t>
  </si>
  <si>
    <t>Tűzvédelmi laboratóriumi gyakorlatok</t>
  </si>
  <si>
    <t>Közműépítés</t>
  </si>
  <si>
    <t>Tartószerkezetek tűzvédelme I.</t>
  </si>
  <si>
    <t>Tűzoltás és kárelhárítás I.</t>
  </si>
  <si>
    <t>Villamosság tűzbiztonsága</t>
  </si>
  <si>
    <t>Égés- és oltáselmélet II.</t>
  </si>
  <si>
    <t>Tűzoltás és kárelhárítás II.</t>
  </si>
  <si>
    <t>Tűzmodellezés és tűzkockázat-elemzés</t>
  </si>
  <si>
    <t>Mentésegészségügy, veszélypszichológia</t>
  </si>
  <si>
    <t>Tűzvizsgálattan</t>
  </si>
  <si>
    <t>Veszélyes anyagok és kárelhárításuk (iparbiztonság)</t>
  </si>
  <si>
    <t>Tartószerkezetek tűzvédelme II.</t>
  </si>
  <si>
    <t>Biztosítási ismeretek</t>
  </si>
  <si>
    <t>Esettanulmány (üzemlátogatás)</t>
  </si>
  <si>
    <t>Szakdolgozat</t>
  </si>
  <si>
    <t>kollokviumos jegyes tárgyak száma</t>
  </si>
  <si>
    <t>évközi jegyes tárgyak száma</t>
  </si>
  <si>
    <t>tárgyak száma</t>
  </si>
  <si>
    <t>kollokviumos tárgyak száma</t>
  </si>
  <si>
    <t>Mélyépítés</t>
  </si>
  <si>
    <t>Településrendezés</t>
  </si>
  <si>
    <t>Veszélyes anyagok</t>
  </si>
  <si>
    <t>Tűzkockázat elemzés</t>
  </si>
  <si>
    <t>Mentés egészségügy</t>
  </si>
  <si>
    <t>Tűzvédelmi igazgatás</t>
  </si>
  <si>
    <t>Égés és oltáselmélet I-II.</t>
  </si>
  <si>
    <t>Épületszerkezetek tűzvédelme I-II.</t>
  </si>
  <si>
    <t>Tartószerkezetek tűzvédelme I-II.</t>
  </si>
  <si>
    <t>Létesítés és használat tűzvédelme I-II.</t>
  </si>
  <si>
    <t>Tűzoltás és kárelhárítás I-II.</t>
  </si>
  <si>
    <t>Alapismeretek: 60 kredit</t>
  </si>
  <si>
    <t>Szakmai ismeretek: 50 kredit</t>
  </si>
  <si>
    <t>Tartószerkezetek tűzvédelme; Közműépítés; Mélyépítés; Épületszerkezetek tűzvédelme; Településrendezés; Égés- és oltáselmélet; Technikai ismeretek; Veszélyes anyagok; Tűzvédelmi laboratóriumi gyakorlatok.</t>
  </si>
  <si>
    <t xml:space="preserve">Tűzkockázat-elemzés; Létesítés és használat tűzvédelme; Tűzoltás és kárelhárítás; Tűzvizsgálattan; Tűzvédelmi berendezések tervezése; Mentés-egészségügy; Tűzvédelmi igazgatás. </t>
  </si>
  <si>
    <t>Szakdolgozat: 10 kredit</t>
  </si>
  <si>
    <t>Az eredeti KKK-ban benne volt, de egyik egyetem sem indította.</t>
  </si>
  <si>
    <t xml:space="preserve">Tűzeseti diagnosztika és rekonstrukció </t>
  </si>
  <si>
    <t>Eredeti KKK-nak való megfelelés biztosítása:</t>
  </si>
  <si>
    <t>Tűzvédelmi berendezések tervezése II.</t>
  </si>
  <si>
    <t>Tűzvédelmi berendezés tervezése I.</t>
  </si>
  <si>
    <t>Tűzvédelmi berendezések tervezése I-II.</t>
  </si>
  <si>
    <t xml:space="preserve">Létesítés és használat tűzvédelme I. </t>
  </si>
  <si>
    <t xml:space="preserve">Épületszerkezetek tűzvédelme II. </t>
  </si>
  <si>
    <t xml:space="preserve">Létesítés és használat tűzvédelme II. </t>
  </si>
  <si>
    <t xml:space="preserve">Tűzvédelmi igazgatás </t>
  </si>
  <si>
    <t>Esettanulmányok</t>
  </si>
  <si>
    <t xml:space="preserve">Épületszerkezetek tűzvédelme I. </t>
  </si>
  <si>
    <t>BME KJK</t>
  </si>
  <si>
    <t>Mintatanterv</t>
  </si>
  <si>
    <t>Előkövetelmény</t>
  </si>
  <si>
    <t>Félévenként összes óraszám:</t>
  </si>
  <si>
    <t>Tűzvédelmi szakmérnök szakirányú továbbképzés</t>
  </si>
  <si>
    <t xml:space="preserve">Képzés során összes óraszám: </t>
  </si>
  <si>
    <t>Tantárgykód</t>
  </si>
  <si>
    <t>Tantárgynév</t>
  </si>
  <si>
    <t xml:space="preserve">Erős előkövetelmény: Tűzvédelmi berendezések tervezése I. </t>
  </si>
  <si>
    <t xml:space="preserve">Erős előkövetelmény: Létesítés és használat tűzvédelme I. </t>
  </si>
  <si>
    <t>Erős előkövetelmény: Tűzoltás és kárelhárítás I.</t>
  </si>
  <si>
    <t>Gyenge előkövetelmény: Égés- és oltáselmélet I.</t>
  </si>
  <si>
    <t>Gyenge előkövetelmény: Tartószerkezetek tűzvédelme I.</t>
  </si>
  <si>
    <t>Gyenge előkövetelmény: az Épületszerkezetek tűzvédelme I., és Létesítés és használat tűzvédelme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</si>
</sst>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11"/>
      <name val="Arial Narrow"/>
      <family val="2"/>
      <charset val="238"/>
    </font>
    <font>
      <sz val="6"/>
      <color rgb="FF000000"/>
      <name val="Arial Narrow"/>
      <family val="2"/>
      <charset val="238"/>
    </font>
    <font>
      <b/>
      <sz val="16"/>
      <name val="Aptos Narrow"/>
      <family val="2"/>
      <charset val="238"/>
      <scheme val="minor"/>
    </font>
    <font>
      <sz val="12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wrapText="1"/>
    </xf>
    <xf numFmtId="0" fontId="4" fillId="7" borderId="8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justify" vertical="center"/>
    </xf>
    <xf numFmtId="0" fontId="0" fillId="0" borderId="13" xfId="0" applyBorder="1"/>
    <xf numFmtId="0" fontId="0" fillId="6" borderId="13" xfId="0" applyFill="1" applyBorder="1"/>
    <xf numFmtId="0" fontId="1" fillId="6" borderId="13" xfId="0" applyFont="1" applyFill="1" applyBorder="1"/>
    <xf numFmtId="0" fontId="0" fillId="6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8" borderId="13" xfId="0" applyFill="1" applyBorder="1"/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9" borderId="0" xfId="0" applyFill="1"/>
    <xf numFmtId="0" fontId="4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9" borderId="0" xfId="0" applyFont="1" applyFill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center"/>
    </xf>
    <xf numFmtId="0" fontId="4" fillId="9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vertical="center"/>
    </xf>
    <xf numFmtId="0" fontId="9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vertical="center" wrapText="1"/>
    </xf>
    <xf numFmtId="0" fontId="4" fillId="9" borderId="1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vertical="center"/>
    </xf>
    <xf numFmtId="0" fontId="8" fillId="10" borderId="0" xfId="0" applyFont="1" applyFill="1"/>
    <xf numFmtId="0" fontId="0" fillId="10" borderId="0" xfId="0" applyFill="1"/>
    <xf numFmtId="0" fontId="0" fillId="8" borderId="13" xfId="0" applyFill="1" applyBorder="1" applyAlignment="1">
      <alignment horizontal="center"/>
    </xf>
    <xf numFmtId="0" fontId="0" fillId="8" borderId="0" xfId="0" applyFill="1"/>
    <xf numFmtId="0" fontId="4" fillId="1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8" borderId="18" xfId="0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9" borderId="8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 wrapText="1"/>
    </xf>
    <xf numFmtId="0" fontId="3" fillId="9" borderId="8" xfId="0" applyFont="1" applyFill="1" applyBorder="1" applyAlignment="1">
      <alignment horizontal="left" vertical="center"/>
    </xf>
    <xf numFmtId="0" fontId="3" fillId="9" borderId="8" xfId="0" applyFont="1" applyFill="1" applyBorder="1" applyAlignment="1">
      <alignment horizontal="left" vertical="center" wrapText="1"/>
    </xf>
    <xf numFmtId="0" fontId="3" fillId="9" borderId="17" xfId="0" applyFont="1" applyFill="1" applyBorder="1" applyAlignment="1">
      <alignment vertical="center" wrapText="1"/>
    </xf>
    <xf numFmtId="0" fontId="0" fillId="6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9" borderId="13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9" borderId="14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DDD9C3"/>
      <color rgb="FFFFEB9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solt\Documents\T&#369;zv&#233;delmi%20szakm&#233;rn&#246;k\tantargyleiras.xlsx" TargetMode="External"/><Relationship Id="rId1" Type="http://schemas.openxmlformats.org/officeDocument/2006/relationships/externalLinkPath" Target="file:///C:\Users\Zsolt\Documents\T&#369;zv&#233;delmi%20szakm&#233;rn&#246;k\tantargylei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Útmutató"/>
      <sheetName val="Tantárgyleírás"/>
      <sheetName val="Munka1"/>
    </sheetNames>
    <sheetDataSet>
      <sheetData sheetId="0">
        <row r="9">
          <cell r="B9" t="str">
            <v>kollokvium</v>
          </cell>
        </row>
        <row r="10">
          <cell r="B10" t="str">
            <v>gyakorlati jegy</v>
          </cell>
        </row>
        <row r="11">
          <cell r="B11" t="str">
            <v>minősített aláírás</v>
          </cell>
        </row>
        <row r="12">
          <cell r="B12" t="str">
            <v>aláírás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1455-E686-408C-A8F3-C06920D8B205}">
  <sheetPr>
    <pageSetUpPr fitToPage="1"/>
  </sheetPr>
  <dimension ref="B1:Y74"/>
  <sheetViews>
    <sheetView tabSelected="1" zoomScaleNormal="100" workbookViewId="0">
      <selection activeCell="X17" sqref="X17"/>
    </sheetView>
  </sheetViews>
  <sheetFormatPr defaultRowHeight="14.5" x14ac:dyDescent="0.35"/>
  <cols>
    <col min="2" max="2" width="47.54296875" customWidth="1"/>
    <col min="3" max="3" width="28.7265625" customWidth="1"/>
    <col min="4" max="19" width="3.54296875" customWidth="1"/>
    <col min="24" max="24" width="25.54296875" style="21" customWidth="1"/>
    <col min="25" max="25" width="4" customWidth="1"/>
  </cols>
  <sheetData>
    <row r="1" spans="2:24" ht="21" x14ac:dyDescent="0.5">
      <c r="B1" s="36" t="s">
        <v>68</v>
      </c>
      <c r="C1" s="36"/>
      <c r="D1" s="70" t="s">
        <v>69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2:24" ht="21" x14ac:dyDescent="0.5">
      <c r="B2" s="36" t="s">
        <v>72</v>
      </c>
      <c r="C2" s="36"/>
    </row>
    <row r="3" spans="2:24" ht="16.5" customHeight="1" x14ac:dyDescent="0.35">
      <c r="B3" s="71" t="s">
        <v>75</v>
      </c>
      <c r="C3" s="71" t="s">
        <v>74</v>
      </c>
      <c r="D3" s="84" t="s">
        <v>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/>
      <c r="T3" s="84" t="s">
        <v>1</v>
      </c>
      <c r="U3" s="85"/>
      <c r="V3" s="85"/>
      <c r="W3" s="86"/>
      <c r="X3" s="76" t="s">
        <v>70</v>
      </c>
    </row>
    <row r="4" spans="2:24" ht="15.75" customHeight="1" x14ac:dyDescent="0.35">
      <c r="B4" s="72"/>
      <c r="C4" s="72"/>
      <c r="D4" s="87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9"/>
      <c r="T4" s="87"/>
      <c r="U4" s="88"/>
      <c r="V4" s="88"/>
      <c r="W4" s="89"/>
      <c r="X4" s="77"/>
    </row>
    <row r="5" spans="2:24" x14ac:dyDescent="0.35">
      <c r="B5" s="73"/>
      <c r="C5" s="73"/>
      <c r="D5" s="90" t="s">
        <v>2</v>
      </c>
      <c r="E5" s="91"/>
      <c r="F5" s="91"/>
      <c r="G5" s="92"/>
      <c r="H5" s="93" t="s">
        <v>3</v>
      </c>
      <c r="I5" s="94"/>
      <c r="J5" s="94"/>
      <c r="K5" s="95"/>
      <c r="L5" s="96" t="s">
        <v>4</v>
      </c>
      <c r="M5" s="97"/>
      <c r="N5" s="97"/>
      <c r="O5" s="98"/>
      <c r="P5" s="99" t="s">
        <v>5</v>
      </c>
      <c r="Q5" s="100"/>
      <c r="R5" s="100"/>
      <c r="S5" s="101"/>
      <c r="T5" s="102" t="s">
        <v>6</v>
      </c>
      <c r="U5" s="103"/>
      <c r="V5" s="103"/>
      <c r="W5" s="104"/>
      <c r="X5" s="77"/>
    </row>
    <row r="6" spans="2:24" x14ac:dyDescent="0.35">
      <c r="B6" s="1"/>
      <c r="C6" s="3"/>
      <c r="D6" s="2" t="s">
        <v>7</v>
      </c>
      <c r="E6" s="2" t="s">
        <v>8</v>
      </c>
      <c r="F6" s="3" t="s">
        <v>9</v>
      </c>
      <c r="G6" s="3" t="s">
        <v>10</v>
      </c>
      <c r="H6" s="2" t="s">
        <v>7</v>
      </c>
      <c r="I6" s="2" t="s">
        <v>8</v>
      </c>
      <c r="J6" s="3" t="s">
        <v>9</v>
      </c>
      <c r="K6" s="3" t="s">
        <v>10</v>
      </c>
      <c r="L6" s="2" t="s">
        <v>7</v>
      </c>
      <c r="M6" s="2" t="s">
        <v>8</v>
      </c>
      <c r="N6" s="3" t="s">
        <v>9</v>
      </c>
      <c r="O6" s="3" t="s">
        <v>10</v>
      </c>
      <c r="P6" s="2" t="s">
        <v>7</v>
      </c>
      <c r="Q6" s="2" t="s">
        <v>8</v>
      </c>
      <c r="R6" s="3" t="s">
        <v>9</v>
      </c>
      <c r="S6" s="3" t="s">
        <v>10</v>
      </c>
      <c r="T6" s="3" t="s">
        <v>11</v>
      </c>
      <c r="U6" s="3" t="s">
        <v>12</v>
      </c>
      <c r="V6" s="3" t="s">
        <v>13</v>
      </c>
      <c r="W6" s="3" t="s">
        <v>14</v>
      </c>
      <c r="X6" s="78"/>
    </row>
    <row r="7" spans="2:24" ht="15.5" x14ac:dyDescent="0.35">
      <c r="B7" s="40" t="s">
        <v>15</v>
      </c>
      <c r="C7" s="61"/>
      <c r="D7" s="39">
        <v>12</v>
      </c>
      <c r="E7" s="39">
        <v>0</v>
      </c>
      <c r="F7" s="39">
        <v>3</v>
      </c>
      <c r="G7" s="39" t="s">
        <v>16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">
        <f t="shared" ref="T7:T33" si="0">SUM(D7,H7,L7,P7)</f>
        <v>12</v>
      </c>
      <c r="U7" s="3">
        <f t="shared" ref="U7:U33" si="1">SUM(E7,I7,M7,Q7)</f>
        <v>0</v>
      </c>
      <c r="V7" s="3">
        <f>SUM(T7:U7)</f>
        <v>12</v>
      </c>
      <c r="W7" s="11">
        <f t="shared" ref="W7:W33" si="2">SUM(F7,J7,N7,R7)</f>
        <v>3</v>
      </c>
      <c r="X7" s="24"/>
    </row>
    <row r="8" spans="2:24" ht="15.5" x14ac:dyDescent="0.35">
      <c r="B8" s="41" t="s">
        <v>17</v>
      </c>
      <c r="C8" s="62"/>
      <c r="D8" s="38">
        <v>6</v>
      </c>
      <c r="E8" s="38">
        <v>12</v>
      </c>
      <c r="F8" s="38">
        <v>6</v>
      </c>
      <c r="G8" s="38" t="s">
        <v>18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">
        <f t="shared" si="0"/>
        <v>6</v>
      </c>
      <c r="U8" s="3">
        <f t="shared" si="1"/>
        <v>12</v>
      </c>
      <c r="V8" s="3">
        <f t="shared" ref="V8:V33" si="3">SUM(T8:U8)</f>
        <v>18</v>
      </c>
      <c r="W8" s="11">
        <f t="shared" si="2"/>
        <v>6</v>
      </c>
      <c r="X8" s="24"/>
    </row>
    <row r="9" spans="2:24" ht="15.5" x14ac:dyDescent="0.35">
      <c r="B9" s="41" t="s">
        <v>19</v>
      </c>
      <c r="C9" s="62"/>
      <c r="D9" s="38">
        <v>6</v>
      </c>
      <c r="E9" s="38">
        <v>6</v>
      </c>
      <c r="F9" s="38">
        <v>3</v>
      </c>
      <c r="G9" s="38" t="s">
        <v>18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">
        <f t="shared" si="0"/>
        <v>6</v>
      </c>
      <c r="U9" s="3">
        <f t="shared" si="1"/>
        <v>6</v>
      </c>
      <c r="V9" s="3">
        <f t="shared" si="3"/>
        <v>12</v>
      </c>
      <c r="W9" s="11">
        <f t="shared" si="2"/>
        <v>3</v>
      </c>
      <c r="X9" s="24"/>
    </row>
    <row r="10" spans="2:24" ht="15.5" x14ac:dyDescent="0.35">
      <c r="B10" s="41" t="s">
        <v>20</v>
      </c>
      <c r="C10" s="62"/>
      <c r="D10" s="38">
        <v>22</v>
      </c>
      <c r="E10" s="38">
        <v>2</v>
      </c>
      <c r="F10" s="38">
        <v>7</v>
      </c>
      <c r="G10" s="38" t="s">
        <v>16</v>
      </c>
      <c r="H10" s="38"/>
      <c r="I10" s="38"/>
      <c r="J10" s="38"/>
      <c r="K10" s="38"/>
      <c r="L10" s="39"/>
      <c r="M10" s="39"/>
      <c r="N10" s="39"/>
      <c r="O10" s="39"/>
      <c r="P10" s="38"/>
      <c r="Q10" s="38"/>
      <c r="R10" s="38"/>
      <c r="S10" s="42"/>
      <c r="T10" s="3">
        <f t="shared" si="0"/>
        <v>22</v>
      </c>
      <c r="U10" s="3">
        <f t="shared" si="1"/>
        <v>2</v>
      </c>
      <c r="V10" s="3">
        <f t="shared" si="3"/>
        <v>24</v>
      </c>
      <c r="W10" s="11">
        <f t="shared" si="2"/>
        <v>7</v>
      </c>
      <c r="X10" s="24"/>
    </row>
    <row r="11" spans="2:24" ht="15.5" x14ac:dyDescent="0.35">
      <c r="B11" s="41" t="s">
        <v>21</v>
      </c>
      <c r="C11" s="62"/>
      <c r="D11" s="38">
        <v>0</v>
      </c>
      <c r="E11" s="38">
        <v>12</v>
      </c>
      <c r="F11" s="38">
        <v>3</v>
      </c>
      <c r="G11" s="38" t="s">
        <v>18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">
        <f t="shared" si="0"/>
        <v>0</v>
      </c>
      <c r="U11" s="3">
        <f t="shared" si="1"/>
        <v>12</v>
      </c>
      <c r="V11" s="3">
        <f t="shared" si="3"/>
        <v>12</v>
      </c>
      <c r="W11" s="11">
        <f t="shared" si="2"/>
        <v>3</v>
      </c>
      <c r="X11" s="24"/>
    </row>
    <row r="12" spans="2:24" ht="15.5" x14ac:dyDescent="0.35">
      <c r="B12" s="41" t="s">
        <v>62</v>
      </c>
      <c r="C12" s="62"/>
      <c r="D12" s="43">
        <v>16</v>
      </c>
      <c r="E12" s="43">
        <v>2</v>
      </c>
      <c r="F12" s="38">
        <v>5</v>
      </c>
      <c r="G12" s="38" t="s">
        <v>16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">
        <f t="shared" si="0"/>
        <v>16</v>
      </c>
      <c r="U12" s="3">
        <f t="shared" si="1"/>
        <v>2</v>
      </c>
      <c r="V12" s="3">
        <f t="shared" si="3"/>
        <v>18</v>
      </c>
      <c r="W12" s="53">
        <f t="shared" si="2"/>
        <v>5</v>
      </c>
      <c r="X12" s="24"/>
    </row>
    <row r="13" spans="2:24" ht="15.5" x14ac:dyDescent="0.35">
      <c r="B13" s="41" t="s">
        <v>67</v>
      </c>
      <c r="C13" s="62"/>
      <c r="D13" s="43">
        <v>8</v>
      </c>
      <c r="E13" s="43">
        <v>4</v>
      </c>
      <c r="F13" s="38">
        <v>3</v>
      </c>
      <c r="G13" s="38" t="s">
        <v>16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">
        <f t="shared" si="0"/>
        <v>8</v>
      </c>
      <c r="U13" s="3">
        <f t="shared" si="1"/>
        <v>4</v>
      </c>
      <c r="V13" s="3">
        <f t="shared" si="3"/>
        <v>12</v>
      </c>
      <c r="W13" s="53">
        <f t="shared" si="2"/>
        <v>3</v>
      </c>
      <c r="X13" s="24"/>
    </row>
    <row r="14" spans="2:24" ht="15.5" x14ac:dyDescent="0.35">
      <c r="B14" s="44" t="s">
        <v>22</v>
      </c>
      <c r="C14" s="63"/>
      <c r="D14" s="39"/>
      <c r="E14" s="39"/>
      <c r="F14" s="39"/>
      <c r="G14" s="39"/>
      <c r="H14" s="38">
        <v>12</v>
      </c>
      <c r="I14" s="38">
        <v>0</v>
      </c>
      <c r="J14" s="38">
        <v>3</v>
      </c>
      <c r="K14" s="38" t="s">
        <v>18</v>
      </c>
      <c r="L14" s="38"/>
      <c r="M14" s="38"/>
      <c r="N14" s="38"/>
      <c r="O14" s="38"/>
      <c r="P14" s="42"/>
      <c r="Q14" s="42"/>
      <c r="R14" s="42"/>
      <c r="S14" s="42"/>
      <c r="T14" s="3">
        <f t="shared" si="0"/>
        <v>12</v>
      </c>
      <c r="U14" s="3">
        <f t="shared" si="1"/>
        <v>0</v>
      </c>
      <c r="V14" s="3">
        <f t="shared" si="3"/>
        <v>12</v>
      </c>
      <c r="W14" s="11">
        <f t="shared" si="2"/>
        <v>3</v>
      </c>
      <c r="X14" s="24"/>
    </row>
    <row r="15" spans="2:24" ht="15.5" x14ac:dyDescent="0.35">
      <c r="B15" s="44" t="s">
        <v>23</v>
      </c>
      <c r="C15" s="63"/>
      <c r="D15" s="45"/>
      <c r="E15" s="45"/>
      <c r="F15" s="45"/>
      <c r="G15" s="39"/>
      <c r="H15" s="39">
        <v>8</v>
      </c>
      <c r="I15" s="39">
        <v>4</v>
      </c>
      <c r="J15" s="39">
        <v>3</v>
      </c>
      <c r="K15" s="39" t="s">
        <v>16</v>
      </c>
      <c r="L15" s="38"/>
      <c r="M15" s="38"/>
      <c r="N15" s="38"/>
      <c r="O15" s="38"/>
      <c r="P15" s="39"/>
      <c r="Q15" s="39"/>
      <c r="R15" s="39"/>
      <c r="S15" s="39"/>
      <c r="T15" s="3">
        <f t="shared" si="0"/>
        <v>8</v>
      </c>
      <c r="U15" s="3">
        <f t="shared" si="1"/>
        <v>4</v>
      </c>
      <c r="V15" s="3">
        <f t="shared" si="3"/>
        <v>12</v>
      </c>
      <c r="W15" s="11">
        <f t="shared" si="2"/>
        <v>3</v>
      </c>
      <c r="X15" s="24"/>
    </row>
    <row r="16" spans="2:24" ht="56" x14ac:dyDescent="0.35">
      <c r="B16" s="41" t="s">
        <v>63</v>
      </c>
      <c r="C16" s="62"/>
      <c r="D16" s="39"/>
      <c r="E16" s="39"/>
      <c r="F16" s="39"/>
      <c r="G16" s="39"/>
      <c r="H16" s="39">
        <v>8</v>
      </c>
      <c r="I16" s="39">
        <v>4</v>
      </c>
      <c r="J16" s="39">
        <v>3</v>
      </c>
      <c r="K16" s="39" t="s">
        <v>16</v>
      </c>
      <c r="L16" s="39"/>
      <c r="M16" s="39"/>
      <c r="N16" s="39"/>
      <c r="O16" s="39"/>
      <c r="P16" s="39"/>
      <c r="Q16" s="39"/>
      <c r="R16" s="39"/>
      <c r="S16" s="39"/>
      <c r="T16" s="3">
        <f t="shared" si="0"/>
        <v>8</v>
      </c>
      <c r="U16" s="3">
        <f t="shared" si="1"/>
        <v>4</v>
      </c>
      <c r="V16" s="3">
        <f t="shared" si="3"/>
        <v>12</v>
      </c>
      <c r="W16" s="11">
        <f t="shared" si="2"/>
        <v>3</v>
      </c>
      <c r="X16" s="68" t="s">
        <v>81</v>
      </c>
    </row>
    <row r="17" spans="2:25" ht="28" x14ac:dyDescent="0.35">
      <c r="B17" s="41" t="s">
        <v>64</v>
      </c>
      <c r="C17" s="62"/>
      <c r="D17" s="39"/>
      <c r="E17" s="39"/>
      <c r="F17" s="39"/>
      <c r="G17" s="39"/>
      <c r="H17" s="46">
        <v>14</v>
      </c>
      <c r="I17" s="46">
        <v>4</v>
      </c>
      <c r="J17" s="39">
        <v>6</v>
      </c>
      <c r="K17" s="39" t="s">
        <v>16</v>
      </c>
      <c r="L17" s="39"/>
      <c r="M17" s="39"/>
      <c r="N17" s="39"/>
      <c r="O17" s="39"/>
      <c r="P17" s="39"/>
      <c r="Q17" s="39"/>
      <c r="R17" s="39"/>
      <c r="S17" s="39"/>
      <c r="T17" s="3">
        <f t="shared" si="0"/>
        <v>14</v>
      </c>
      <c r="U17" s="3">
        <f t="shared" si="1"/>
        <v>4</v>
      </c>
      <c r="V17" s="3">
        <f t="shared" si="3"/>
        <v>18</v>
      </c>
      <c r="W17" s="53">
        <f t="shared" si="2"/>
        <v>6</v>
      </c>
      <c r="X17" s="68" t="s">
        <v>77</v>
      </c>
    </row>
    <row r="18" spans="2:25" ht="15.5" x14ac:dyDescent="0.35">
      <c r="B18" s="41" t="s">
        <v>24</v>
      </c>
      <c r="C18" s="62"/>
      <c r="D18" s="39"/>
      <c r="E18" s="39"/>
      <c r="F18" s="39"/>
      <c r="G18" s="39"/>
      <c r="H18" s="39">
        <v>8</v>
      </c>
      <c r="I18" s="39">
        <v>4</v>
      </c>
      <c r="J18" s="39">
        <v>3</v>
      </c>
      <c r="K18" s="39" t="s">
        <v>18</v>
      </c>
      <c r="L18" s="39"/>
      <c r="M18" s="39"/>
      <c r="N18" s="39"/>
      <c r="O18" s="39"/>
      <c r="P18" s="39"/>
      <c r="Q18" s="39"/>
      <c r="R18" s="39"/>
      <c r="S18" s="39"/>
      <c r="T18" s="3">
        <f t="shared" si="0"/>
        <v>8</v>
      </c>
      <c r="U18" s="3">
        <f t="shared" si="1"/>
        <v>4</v>
      </c>
      <c r="V18" s="3">
        <f t="shared" si="3"/>
        <v>12</v>
      </c>
      <c r="W18" s="53">
        <f t="shared" si="2"/>
        <v>3</v>
      </c>
      <c r="X18" s="24"/>
    </row>
    <row r="19" spans="2:25" ht="15.5" x14ac:dyDescent="0.35">
      <c r="B19" s="40" t="s">
        <v>25</v>
      </c>
      <c r="C19" s="61"/>
      <c r="D19" s="39"/>
      <c r="E19" s="39"/>
      <c r="F19" s="39"/>
      <c r="G19" s="39"/>
      <c r="H19" s="39">
        <v>14</v>
      </c>
      <c r="I19" s="39">
        <v>4</v>
      </c>
      <c r="J19" s="39">
        <v>6</v>
      </c>
      <c r="K19" s="39" t="s">
        <v>16</v>
      </c>
      <c r="L19" s="39"/>
      <c r="M19" s="39"/>
      <c r="N19" s="39"/>
      <c r="O19" s="39"/>
      <c r="P19" s="39"/>
      <c r="Q19" s="39"/>
      <c r="R19" s="39"/>
      <c r="S19" s="39"/>
      <c r="T19" s="3">
        <f t="shared" si="0"/>
        <v>14</v>
      </c>
      <c r="U19" s="3">
        <f t="shared" si="1"/>
        <v>4</v>
      </c>
      <c r="V19" s="3">
        <f t="shared" si="3"/>
        <v>18</v>
      </c>
      <c r="W19" s="11">
        <f t="shared" si="2"/>
        <v>6</v>
      </c>
      <c r="X19" s="68"/>
    </row>
    <row r="20" spans="2:25" ht="28" x14ac:dyDescent="0.35">
      <c r="B20" s="41" t="s">
        <v>26</v>
      </c>
      <c r="C20" s="62"/>
      <c r="D20" s="38"/>
      <c r="E20" s="38"/>
      <c r="F20" s="38"/>
      <c r="G20" s="38"/>
      <c r="H20" s="38">
        <v>12</v>
      </c>
      <c r="I20" s="38">
        <v>6</v>
      </c>
      <c r="J20" s="38">
        <v>6</v>
      </c>
      <c r="K20" s="38" t="s">
        <v>16</v>
      </c>
      <c r="L20" s="39"/>
      <c r="M20" s="39"/>
      <c r="N20" s="39"/>
      <c r="O20" s="39"/>
      <c r="P20" s="38"/>
      <c r="Q20" s="38"/>
      <c r="R20" s="38"/>
      <c r="S20" s="42"/>
      <c r="T20" s="3">
        <f t="shared" si="0"/>
        <v>12</v>
      </c>
      <c r="U20" s="3">
        <f t="shared" si="1"/>
        <v>6</v>
      </c>
      <c r="V20" s="3">
        <f t="shared" si="3"/>
        <v>18</v>
      </c>
      <c r="W20" s="11">
        <f t="shared" si="2"/>
        <v>6</v>
      </c>
      <c r="X20" s="68" t="s">
        <v>79</v>
      </c>
    </row>
    <row r="21" spans="2:25" ht="28" x14ac:dyDescent="0.35">
      <c r="B21" s="47" t="s">
        <v>27</v>
      </c>
      <c r="C21" s="64"/>
      <c r="D21" s="39"/>
      <c r="E21" s="39"/>
      <c r="F21" s="39"/>
      <c r="G21" s="39"/>
      <c r="H21" s="39"/>
      <c r="I21" s="39"/>
      <c r="J21" s="39"/>
      <c r="K21" s="39"/>
      <c r="L21" s="39">
        <v>16</v>
      </c>
      <c r="M21" s="39">
        <v>2</v>
      </c>
      <c r="N21" s="39">
        <v>6</v>
      </c>
      <c r="O21" s="39" t="s">
        <v>16</v>
      </c>
      <c r="P21" s="39"/>
      <c r="Q21" s="39"/>
      <c r="R21" s="39"/>
      <c r="S21" s="39"/>
      <c r="T21" s="3">
        <f t="shared" si="0"/>
        <v>16</v>
      </c>
      <c r="U21" s="3">
        <f t="shared" si="1"/>
        <v>2</v>
      </c>
      <c r="V21" s="3">
        <f t="shared" si="3"/>
        <v>18</v>
      </c>
      <c r="W21" s="53">
        <f t="shared" si="2"/>
        <v>6</v>
      </c>
      <c r="X21" s="68" t="s">
        <v>78</v>
      </c>
    </row>
    <row r="22" spans="2:25" ht="15.5" x14ac:dyDescent="0.35">
      <c r="B22" s="41" t="s">
        <v>28</v>
      </c>
      <c r="C22" s="62"/>
      <c r="D22" s="39"/>
      <c r="E22" s="39"/>
      <c r="F22" s="39"/>
      <c r="G22" s="39"/>
      <c r="H22" s="39"/>
      <c r="I22" s="39"/>
      <c r="J22" s="39"/>
      <c r="K22" s="39"/>
      <c r="L22" s="39">
        <v>10</v>
      </c>
      <c r="M22" s="39">
        <v>5</v>
      </c>
      <c r="N22" s="39">
        <v>3</v>
      </c>
      <c r="O22" s="39" t="s">
        <v>16</v>
      </c>
      <c r="P22" s="39"/>
      <c r="Q22" s="39"/>
      <c r="R22" s="39"/>
      <c r="S22" s="39"/>
      <c r="T22" s="3">
        <f t="shared" si="0"/>
        <v>10</v>
      </c>
      <c r="U22" s="3">
        <f t="shared" si="1"/>
        <v>5</v>
      </c>
      <c r="V22" s="3">
        <f t="shared" si="3"/>
        <v>15</v>
      </c>
      <c r="W22" s="57">
        <f t="shared" si="2"/>
        <v>3</v>
      </c>
      <c r="X22" s="24"/>
    </row>
    <row r="23" spans="2:25" ht="15.5" x14ac:dyDescent="0.35">
      <c r="B23" s="40" t="s">
        <v>29</v>
      </c>
      <c r="C23" s="61"/>
      <c r="D23" s="39"/>
      <c r="E23" s="39"/>
      <c r="F23" s="39"/>
      <c r="G23" s="39"/>
      <c r="H23" s="39"/>
      <c r="I23" s="39"/>
      <c r="J23" s="39"/>
      <c r="K23" s="39"/>
      <c r="L23" s="39">
        <v>0</v>
      </c>
      <c r="M23" s="39">
        <v>9</v>
      </c>
      <c r="N23" s="39">
        <v>2</v>
      </c>
      <c r="O23" s="39" t="s">
        <v>18</v>
      </c>
      <c r="P23" s="39"/>
      <c r="Q23" s="39"/>
      <c r="R23" s="39"/>
      <c r="S23" s="39"/>
      <c r="T23" s="3">
        <f t="shared" si="0"/>
        <v>0</v>
      </c>
      <c r="U23" s="3">
        <f t="shared" si="1"/>
        <v>9</v>
      </c>
      <c r="V23" s="3">
        <f t="shared" si="3"/>
        <v>9</v>
      </c>
      <c r="W23" s="57">
        <f t="shared" si="2"/>
        <v>2</v>
      </c>
      <c r="X23" s="24"/>
    </row>
    <row r="24" spans="2:25" ht="15.5" x14ac:dyDescent="0.35">
      <c r="B24" s="40" t="s">
        <v>60</v>
      </c>
      <c r="C24" s="61"/>
      <c r="D24" s="39"/>
      <c r="E24" s="39"/>
      <c r="F24" s="39"/>
      <c r="G24" s="39"/>
      <c r="H24" s="39"/>
      <c r="I24" s="39"/>
      <c r="J24" s="39"/>
      <c r="K24" s="39"/>
      <c r="L24" s="39">
        <v>10</v>
      </c>
      <c r="M24" s="39">
        <v>12</v>
      </c>
      <c r="N24" s="39">
        <v>7</v>
      </c>
      <c r="O24" s="39" t="s">
        <v>16</v>
      </c>
      <c r="P24" s="39"/>
      <c r="Q24" s="39"/>
      <c r="R24" s="39"/>
      <c r="S24" s="39"/>
      <c r="T24" s="3">
        <f t="shared" si="0"/>
        <v>10</v>
      </c>
      <c r="U24" s="3">
        <f t="shared" si="1"/>
        <v>12</v>
      </c>
      <c r="V24" s="3">
        <f t="shared" si="3"/>
        <v>22</v>
      </c>
      <c r="W24" s="57">
        <f t="shared" si="2"/>
        <v>7</v>
      </c>
      <c r="X24" s="24"/>
    </row>
    <row r="25" spans="2:25" ht="15.5" x14ac:dyDescent="0.35">
      <c r="B25" s="40" t="s">
        <v>31</v>
      </c>
      <c r="C25" s="61"/>
      <c r="D25" s="39"/>
      <c r="E25" s="39"/>
      <c r="F25" s="39"/>
      <c r="G25" s="39"/>
      <c r="H25" s="39"/>
      <c r="I25" s="39"/>
      <c r="J25" s="39"/>
      <c r="K25" s="39"/>
      <c r="L25" s="39">
        <v>18</v>
      </c>
      <c r="M25" s="39">
        <v>6</v>
      </c>
      <c r="N25" s="39">
        <v>7</v>
      </c>
      <c r="O25" s="39" t="s">
        <v>16</v>
      </c>
      <c r="P25" s="39"/>
      <c r="Q25" s="39"/>
      <c r="R25" s="39"/>
      <c r="S25" s="39"/>
      <c r="T25" s="3">
        <f t="shared" si="0"/>
        <v>18</v>
      </c>
      <c r="U25" s="3">
        <f t="shared" si="1"/>
        <v>6</v>
      </c>
      <c r="V25" s="3">
        <f t="shared" si="3"/>
        <v>24</v>
      </c>
      <c r="W25" s="58">
        <f t="shared" si="2"/>
        <v>7</v>
      </c>
      <c r="X25" s="24"/>
    </row>
    <row r="26" spans="2:25" ht="28" x14ac:dyDescent="0.35">
      <c r="B26" s="69" t="s">
        <v>32</v>
      </c>
      <c r="C26" s="61"/>
      <c r="D26" s="39"/>
      <c r="E26" s="39"/>
      <c r="F26" s="39"/>
      <c r="G26" s="39"/>
      <c r="H26" s="39"/>
      <c r="I26" s="39"/>
      <c r="J26" s="39"/>
      <c r="K26" s="39"/>
      <c r="L26" s="39">
        <v>6</v>
      </c>
      <c r="M26" s="39">
        <v>6</v>
      </c>
      <c r="N26" s="39">
        <v>3</v>
      </c>
      <c r="O26" s="39" t="s">
        <v>16</v>
      </c>
      <c r="P26" s="39"/>
      <c r="Q26" s="39"/>
      <c r="R26" s="39"/>
      <c r="S26" s="39"/>
      <c r="T26" s="3">
        <f t="shared" si="0"/>
        <v>6</v>
      </c>
      <c r="U26" s="3">
        <f t="shared" si="1"/>
        <v>6</v>
      </c>
      <c r="V26" s="3">
        <f t="shared" si="3"/>
        <v>12</v>
      </c>
      <c r="W26" s="58">
        <f t="shared" si="2"/>
        <v>3</v>
      </c>
      <c r="X26" s="68" t="s">
        <v>80</v>
      </c>
    </row>
    <row r="27" spans="2:25" ht="15.5" x14ac:dyDescent="0.35">
      <c r="B27" s="40" t="s">
        <v>33</v>
      </c>
      <c r="C27" s="61"/>
      <c r="D27" s="39"/>
      <c r="E27" s="39"/>
      <c r="F27" s="39"/>
      <c r="G27" s="39"/>
      <c r="H27" s="39"/>
      <c r="I27" s="39"/>
      <c r="J27" s="39"/>
      <c r="K27" s="39"/>
      <c r="L27" s="39">
        <v>6</v>
      </c>
      <c r="M27" s="39">
        <v>0</v>
      </c>
      <c r="N27" s="39">
        <v>2</v>
      </c>
      <c r="O27" s="39" t="s">
        <v>18</v>
      </c>
      <c r="P27" s="39"/>
      <c r="Q27" s="39"/>
      <c r="R27" s="39"/>
      <c r="S27" s="39"/>
      <c r="T27" s="3">
        <f t="shared" si="0"/>
        <v>6</v>
      </c>
      <c r="U27" s="3">
        <f t="shared" si="1"/>
        <v>0</v>
      </c>
      <c r="V27" s="3">
        <f t="shared" si="3"/>
        <v>6</v>
      </c>
      <c r="W27" s="58">
        <f t="shared" si="2"/>
        <v>2</v>
      </c>
      <c r="X27" s="24"/>
      <c r="Y27" s="20">
        <f>SUM(W7:W11,W13:W16,W19:W20,W25:W27,W32)</f>
        <v>60</v>
      </c>
    </row>
    <row r="28" spans="2:25" ht="42" x14ac:dyDescent="0.35">
      <c r="B28" s="41" t="s">
        <v>59</v>
      </c>
      <c r="C28" s="62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>
        <v>10</v>
      </c>
      <c r="Q28" s="39">
        <v>12</v>
      </c>
      <c r="R28" s="39">
        <v>7</v>
      </c>
      <c r="S28" s="39" t="s">
        <v>16</v>
      </c>
      <c r="T28" s="3">
        <f t="shared" si="0"/>
        <v>10</v>
      </c>
      <c r="U28" s="3">
        <f t="shared" si="1"/>
        <v>12</v>
      </c>
      <c r="V28" s="3">
        <f t="shared" si="3"/>
        <v>22</v>
      </c>
      <c r="W28" s="57">
        <f t="shared" si="2"/>
        <v>7</v>
      </c>
      <c r="X28" s="68" t="s">
        <v>76</v>
      </c>
    </row>
    <row r="29" spans="2:25" ht="15.5" x14ac:dyDescent="0.35">
      <c r="B29" s="41" t="s">
        <v>30</v>
      </c>
      <c r="C29" s="62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6">
        <v>12</v>
      </c>
      <c r="Q29" s="46">
        <v>8</v>
      </c>
      <c r="R29" s="39">
        <v>7</v>
      </c>
      <c r="S29" s="39" t="s">
        <v>18</v>
      </c>
      <c r="T29" s="3">
        <f t="shared" si="0"/>
        <v>12</v>
      </c>
      <c r="U29" s="3">
        <f t="shared" si="1"/>
        <v>8</v>
      </c>
      <c r="V29" s="3">
        <f t="shared" si="3"/>
        <v>20</v>
      </c>
      <c r="W29" s="57">
        <v>7</v>
      </c>
      <c r="X29" s="24"/>
    </row>
    <row r="30" spans="2:25" ht="15.5" x14ac:dyDescent="0.35">
      <c r="B30" s="41" t="s">
        <v>66</v>
      </c>
      <c r="C30" s="62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>
        <v>0</v>
      </c>
      <c r="Q30" s="39">
        <v>9</v>
      </c>
      <c r="R30" s="39">
        <v>2</v>
      </c>
      <c r="S30" s="39" t="s">
        <v>18</v>
      </c>
      <c r="T30" s="3">
        <f t="shared" si="0"/>
        <v>0</v>
      </c>
      <c r="U30" s="3">
        <f t="shared" si="1"/>
        <v>9</v>
      </c>
      <c r="V30" s="3">
        <f t="shared" si="3"/>
        <v>9</v>
      </c>
      <c r="W30" s="57">
        <f t="shared" si="2"/>
        <v>2</v>
      </c>
      <c r="X30" s="24"/>
    </row>
    <row r="31" spans="2:25" ht="15.5" x14ac:dyDescent="0.35">
      <c r="B31" s="41" t="s">
        <v>65</v>
      </c>
      <c r="C31" s="62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6">
        <v>10</v>
      </c>
      <c r="Q31" s="46">
        <v>0</v>
      </c>
      <c r="R31" s="39">
        <v>2</v>
      </c>
      <c r="S31" s="39" t="s">
        <v>16</v>
      </c>
      <c r="T31" s="3">
        <f t="shared" si="0"/>
        <v>10</v>
      </c>
      <c r="U31" s="3">
        <f t="shared" si="1"/>
        <v>0</v>
      </c>
      <c r="V31" s="3">
        <f t="shared" si="3"/>
        <v>10</v>
      </c>
      <c r="W31" s="57">
        <f t="shared" si="2"/>
        <v>2</v>
      </c>
      <c r="X31" s="24"/>
    </row>
    <row r="32" spans="2:25" ht="15.5" x14ac:dyDescent="0.35">
      <c r="B32" s="40" t="s">
        <v>57</v>
      </c>
      <c r="C32" s="61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>
        <v>2</v>
      </c>
      <c r="Q32" s="39">
        <v>9</v>
      </c>
      <c r="R32" s="39">
        <v>2</v>
      </c>
      <c r="S32" s="39" t="s">
        <v>16</v>
      </c>
      <c r="T32" s="3">
        <f t="shared" si="0"/>
        <v>2</v>
      </c>
      <c r="U32" s="3">
        <f t="shared" si="1"/>
        <v>9</v>
      </c>
      <c r="V32" s="3">
        <f t="shared" si="3"/>
        <v>11</v>
      </c>
      <c r="W32" s="58">
        <f t="shared" si="2"/>
        <v>2</v>
      </c>
      <c r="X32" s="24"/>
      <c r="Y32" s="54">
        <f>SUM(W12,W17:W18,W21:W24,W28:W31)</f>
        <v>50</v>
      </c>
    </row>
    <row r="33" spans="2:25" ht="15.5" x14ac:dyDescent="0.35">
      <c r="B33" s="48" t="s">
        <v>35</v>
      </c>
      <c r="C33" s="6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>
        <v>14</v>
      </c>
      <c r="Q33" s="49">
        <v>16</v>
      </c>
      <c r="R33" s="49">
        <v>10</v>
      </c>
      <c r="S33" s="49" t="s">
        <v>18</v>
      </c>
      <c r="T33" s="3">
        <f t="shared" si="0"/>
        <v>14</v>
      </c>
      <c r="U33" s="3">
        <f t="shared" si="1"/>
        <v>16</v>
      </c>
      <c r="V33" s="3">
        <f t="shared" si="3"/>
        <v>30</v>
      </c>
      <c r="W33" s="55">
        <f t="shared" si="2"/>
        <v>10</v>
      </c>
      <c r="X33" s="24"/>
      <c r="Y33" s="55">
        <v>10</v>
      </c>
    </row>
    <row r="34" spans="2:25" ht="15.5" x14ac:dyDescent="0.35">
      <c r="B34" s="50"/>
      <c r="C34" s="50"/>
      <c r="D34" s="35">
        <f>SUM(D7:D33)</f>
        <v>70</v>
      </c>
      <c r="E34" s="35">
        <f>SUM(E7:E33)</f>
        <v>38</v>
      </c>
      <c r="F34" s="35">
        <f>SUM(F7:F13)</f>
        <v>30</v>
      </c>
      <c r="G34" s="35"/>
      <c r="H34" s="35">
        <f>SUM(H7:H33)</f>
        <v>76</v>
      </c>
      <c r="I34" s="35">
        <f>SUM(I7:I33)</f>
        <v>26</v>
      </c>
      <c r="J34" s="35">
        <f>SUM(J14:J20)</f>
        <v>30</v>
      </c>
      <c r="K34" s="35"/>
      <c r="L34" s="35">
        <f>SUM(L7:L33)</f>
        <v>66</v>
      </c>
      <c r="M34" s="35">
        <f>SUM(M7:M33)</f>
        <v>40</v>
      </c>
      <c r="N34" s="35">
        <f>SUM(N21:N27)</f>
        <v>30</v>
      </c>
      <c r="O34" s="35"/>
      <c r="P34" s="35">
        <f>SUM(P7:P33)</f>
        <v>48</v>
      </c>
      <c r="Q34" s="35">
        <f>SUM(Q7:Q33)</f>
        <v>54</v>
      </c>
      <c r="R34" s="35">
        <f>SUM(R28:R33)</f>
        <v>30</v>
      </c>
      <c r="S34" s="35"/>
      <c r="T34" s="26">
        <f>SUM(T7:T33)</f>
        <v>260</v>
      </c>
      <c r="U34" s="26">
        <f>SUM(U7:U33)</f>
        <v>158</v>
      </c>
      <c r="V34" s="26">
        <f>SUM(V7:V33)</f>
        <v>418</v>
      </c>
      <c r="W34" s="59">
        <f>SUM(W7:W33)</f>
        <v>120</v>
      </c>
      <c r="X34" s="35"/>
      <c r="Y34" s="56">
        <f>SUM(F34,J34,N34,R34)</f>
        <v>120</v>
      </c>
    </row>
    <row r="35" spans="2:25" ht="15.5" x14ac:dyDescent="0.35">
      <c r="B35" s="30" t="s">
        <v>71</v>
      </c>
      <c r="C35" s="30"/>
      <c r="D35" s="79">
        <f>SUM(D7:E13)</f>
        <v>108</v>
      </c>
      <c r="E35" s="79"/>
      <c r="F35" s="24"/>
      <c r="G35" s="27"/>
      <c r="H35" s="79">
        <f>SUM(H14:I20)</f>
        <v>102</v>
      </c>
      <c r="I35" s="79"/>
      <c r="J35" s="24"/>
      <c r="K35" s="27"/>
      <c r="L35" s="79">
        <f>SUM(L21:M27)</f>
        <v>106</v>
      </c>
      <c r="M35" s="79"/>
      <c r="N35" s="24"/>
      <c r="O35" s="27"/>
      <c r="P35" s="79">
        <f>SUM(P28:Q33)</f>
        <v>102</v>
      </c>
      <c r="Q35" s="79"/>
      <c r="R35" s="24"/>
      <c r="S35" s="27"/>
      <c r="T35" s="79" t="s">
        <v>73</v>
      </c>
      <c r="U35" s="79"/>
      <c r="V35" s="79"/>
      <c r="W35" s="60">
        <f>SUM(T34:U34)</f>
        <v>418</v>
      </c>
      <c r="X35" s="24"/>
      <c r="Y35" s="25">
        <f>SUM(D35,H35,L35,P35)</f>
        <v>418</v>
      </c>
    </row>
    <row r="36" spans="2:25" ht="15.5" x14ac:dyDescent="0.35">
      <c r="B36" s="28"/>
      <c r="C36" s="28"/>
      <c r="D36" s="19"/>
      <c r="E36" s="19"/>
      <c r="F36" s="29"/>
      <c r="G36" s="19"/>
      <c r="H36" s="19"/>
      <c r="I36" s="19"/>
      <c r="J36" s="29"/>
      <c r="K36" s="19"/>
      <c r="L36" s="19"/>
      <c r="M36" s="19"/>
      <c r="N36" s="29"/>
      <c r="O36" s="19"/>
      <c r="P36" s="19"/>
      <c r="Q36" s="19"/>
      <c r="R36" s="29"/>
      <c r="S36" s="19"/>
      <c r="T36" s="19"/>
      <c r="U36" s="19"/>
      <c r="V36" s="19"/>
      <c r="W36" s="25"/>
      <c r="X36" s="22"/>
    </row>
    <row r="37" spans="2:25" ht="15.5" x14ac:dyDescent="0.35">
      <c r="B37" s="74" t="s">
        <v>36</v>
      </c>
      <c r="C37" s="75"/>
      <c r="D37" s="31"/>
      <c r="E37" s="31"/>
      <c r="F37" s="31"/>
      <c r="G37" s="31">
        <f>COUNTIF(G7:G33,"v")</f>
        <v>4</v>
      </c>
      <c r="H37" s="32"/>
      <c r="I37" s="32"/>
      <c r="J37" s="32"/>
      <c r="K37" s="32">
        <f>COUNTIF(K7:K33,"v")</f>
        <v>5</v>
      </c>
      <c r="L37" s="33"/>
      <c r="M37" s="33"/>
      <c r="N37" s="33"/>
      <c r="O37" s="33">
        <f>COUNTIF(O7:O33,"v")</f>
        <v>5</v>
      </c>
      <c r="P37" s="34"/>
      <c r="Q37" s="34"/>
      <c r="R37" s="34"/>
      <c r="S37" s="34">
        <f>COUNTIF(S7:S33,"v")</f>
        <v>3</v>
      </c>
      <c r="T37" s="80" t="s">
        <v>39</v>
      </c>
      <c r="U37" s="80"/>
      <c r="V37" s="80"/>
      <c r="W37" s="26">
        <f>SUM(G37,K37,O37,S37)</f>
        <v>17</v>
      </c>
      <c r="X37" s="23"/>
    </row>
    <row r="38" spans="2:25" ht="15.5" x14ac:dyDescent="0.35">
      <c r="B38" s="74" t="s">
        <v>37</v>
      </c>
      <c r="C38" s="75"/>
      <c r="D38" s="31"/>
      <c r="E38" s="31"/>
      <c r="F38" s="31"/>
      <c r="G38" s="31">
        <f>COUNTIF(G7:G33,"f")</f>
        <v>3</v>
      </c>
      <c r="H38" s="32"/>
      <c r="I38" s="32"/>
      <c r="J38" s="32"/>
      <c r="K38" s="32">
        <f>COUNTIF(K7:K33,"f")</f>
        <v>2</v>
      </c>
      <c r="L38" s="33"/>
      <c r="M38" s="33"/>
      <c r="N38" s="33"/>
      <c r="O38" s="33">
        <f>COUNTIF(O7:O33,"f")</f>
        <v>2</v>
      </c>
      <c r="P38" s="34"/>
      <c r="Q38" s="34"/>
      <c r="R38" s="34"/>
      <c r="S38" s="34">
        <f>COUNTIF(S7:S33,"f")</f>
        <v>3</v>
      </c>
      <c r="T38" s="80" t="s">
        <v>37</v>
      </c>
      <c r="U38" s="80"/>
      <c r="V38" s="80"/>
      <c r="W38" s="26">
        <f>SUM(G38,K38,O38,S38)</f>
        <v>10</v>
      </c>
      <c r="X38" s="23"/>
    </row>
    <row r="39" spans="2:25" ht="15.5" x14ac:dyDescent="0.35">
      <c r="B39" s="105" t="s">
        <v>38</v>
      </c>
      <c r="C39" s="106"/>
      <c r="D39" s="4"/>
      <c r="E39" s="4"/>
      <c r="F39" s="4"/>
      <c r="G39" s="4">
        <f>SUM(G37:G38)</f>
        <v>7</v>
      </c>
      <c r="H39" s="5"/>
      <c r="I39" s="5"/>
      <c r="J39" s="5"/>
      <c r="K39" s="5">
        <f>SUM(K37:K38)</f>
        <v>7</v>
      </c>
      <c r="L39" s="8"/>
      <c r="M39" s="8"/>
      <c r="N39" s="8"/>
      <c r="O39" s="8">
        <f>SUM(O37:O38)</f>
        <v>7</v>
      </c>
      <c r="P39" s="6"/>
      <c r="Q39" s="6"/>
      <c r="R39" s="6"/>
      <c r="S39" s="6">
        <f>SUM(S37:S38)</f>
        <v>6</v>
      </c>
      <c r="T39" s="81" t="s">
        <v>38</v>
      </c>
      <c r="U39" s="82"/>
      <c r="V39" s="83"/>
      <c r="W39" s="7">
        <f>SUM(G39,K39,O39,S39)</f>
        <v>27</v>
      </c>
      <c r="X39" s="23"/>
    </row>
    <row r="44" spans="2:25" x14ac:dyDescent="0.35">
      <c r="B44" t="s">
        <v>58</v>
      </c>
      <c r="O44" s="9"/>
    </row>
    <row r="45" spans="2:25" x14ac:dyDescent="0.35">
      <c r="B45" s="10"/>
      <c r="C45" s="10"/>
    </row>
    <row r="46" spans="2:25" ht="15.5" x14ac:dyDescent="0.35">
      <c r="B46" s="12" t="s">
        <v>51</v>
      </c>
      <c r="C46" s="12"/>
      <c r="D46" s="13"/>
      <c r="F46" t="s">
        <v>53</v>
      </c>
    </row>
    <row r="47" spans="2:25" x14ac:dyDescent="0.35">
      <c r="B47" s="14" t="s">
        <v>48</v>
      </c>
      <c r="C47" s="14"/>
      <c r="D47" s="66">
        <v>6</v>
      </c>
    </row>
    <row r="48" spans="2:25" x14ac:dyDescent="0.35">
      <c r="B48" s="14" t="s">
        <v>22</v>
      </c>
      <c r="C48" s="14"/>
      <c r="D48" s="66">
        <v>3</v>
      </c>
    </row>
    <row r="49" spans="2:6" x14ac:dyDescent="0.35">
      <c r="B49" s="15" t="s">
        <v>40</v>
      </c>
      <c r="C49" s="15"/>
      <c r="D49" s="66">
        <v>0</v>
      </c>
      <c r="F49" t="s">
        <v>56</v>
      </c>
    </row>
    <row r="50" spans="2:6" x14ac:dyDescent="0.35">
      <c r="B50" s="14" t="s">
        <v>47</v>
      </c>
      <c r="C50" s="14"/>
      <c r="D50" s="66">
        <v>6</v>
      </c>
    </row>
    <row r="51" spans="2:6" x14ac:dyDescent="0.35">
      <c r="B51" s="15" t="s">
        <v>41</v>
      </c>
      <c r="C51" s="15"/>
      <c r="D51" s="66">
        <v>0</v>
      </c>
      <c r="F51" t="s">
        <v>56</v>
      </c>
    </row>
    <row r="52" spans="2:6" x14ac:dyDescent="0.35">
      <c r="B52" s="14" t="s">
        <v>46</v>
      </c>
      <c r="C52" s="14"/>
      <c r="D52" s="66">
        <v>13</v>
      </c>
    </row>
    <row r="53" spans="2:6" x14ac:dyDescent="0.35">
      <c r="B53" s="14" t="s">
        <v>19</v>
      </c>
      <c r="C53" s="14"/>
      <c r="D53" s="66">
        <v>3</v>
      </c>
    </row>
    <row r="54" spans="2:6" x14ac:dyDescent="0.35">
      <c r="B54" s="14" t="s">
        <v>42</v>
      </c>
      <c r="C54" s="14"/>
      <c r="D54" s="66">
        <v>7</v>
      </c>
    </row>
    <row r="55" spans="2:6" x14ac:dyDescent="0.35">
      <c r="B55" s="16" t="s">
        <v>21</v>
      </c>
      <c r="C55" s="16"/>
      <c r="D55" s="66">
        <v>3</v>
      </c>
    </row>
    <row r="56" spans="2:6" x14ac:dyDescent="0.35">
      <c r="B56" s="17" t="s">
        <v>15</v>
      </c>
      <c r="C56" s="17"/>
      <c r="D56" s="66">
        <v>3</v>
      </c>
    </row>
    <row r="57" spans="2:6" x14ac:dyDescent="0.35">
      <c r="B57" s="17" t="s">
        <v>17</v>
      </c>
      <c r="C57" s="17"/>
      <c r="D57" s="66">
        <v>6</v>
      </c>
    </row>
    <row r="58" spans="2:6" x14ac:dyDescent="0.35">
      <c r="B58" s="17" t="s">
        <v>25</v>
      </c>
      <c r="C58" s="17"/>
      <c r="D58" s="66">
        <v>6</v>
      </c>
    </row>
    <row r="59" spans="2:6" x14ac:dyDescent="0.35">
      <c r="B59" s="13" t="s">
        <v>33</v>
      </c>
      <c r="C59" s="13"/>
      <c r="D59" s="66">
        <v>2</v>
      </c>
    </row>
    <row r="60" spans="2:6" x14ac:dyDescent="0.35">
      <c r="B60" s="13" t="s">
        <v>57</v>
      </c>
      <c r="C60" s="13"/>
      <c r="D60" s="66">
        <v>2</v>
      </c>
    </row>
    <row r="61" spans="2:6" x14ac:dyDescent="0.35">
      <c r="B61" s="13"/>
      <c r="C61" s="13"/>
      <c r="D61" s="66">
        <f>SUM(D47:D60)</f>
        <v>60</v>
      </c>
    </row>
    <row r="62" spans="2:6" x14ac:dyDescent="0.35">
      <c r="D62" s="37"/>
    </row>
    <row r="63" spans="2:6" ht="15.5" x14ac:dyDescent="0.35">
      <c r="B63" s="12" t="s">
        <v>52</v>
      </c>
      <c r="C63" s="12"/>
      <c r="D63" s="67"/>
      <c r="F63" t="s">
        <v>54</v>
      </c>
    </row>
    <row r="64" spans="2:6" x14ac:dyDescent="0.35">
      <c r="B64" s="18" t="s">
        <v>43</v>
      </c>
      <c r="C64" s="18"/>
      <c r="D64" s="53">
        <v>3</v>
      </c>
    </row>
    <row r="65" spans="2:4" x14ac:dyDescent="0.35">
      <c r="B65" s="18" t="s">
        <v>49</v>
      </c>
      <c r="C65" s="18"/>
      <c r="D65" s="53">
        <v>11</v>
      </c>
    </row>
    <row r="66" spans="2:4" x14ac:dyDescent="0.35">
      <c r="B66" s="18" t="s">
        <v>50</v>
      </c>
      <c r="C66" s="18"/>
      <c r="D66" s="53">
        <v>9</v>
      </c>
    </row>
    <row r="67" spans="2:4" x14ac:dyDescent="0.35">
      <c r="B67" s="18" t="s">
        <v>30</v>
      </c>
      <c r="C67" s="18"/>
      <c r="D67" s="53">
        <v>7</v>
      </c>
    </row>
    <row r="68" spans="2:4" x14ac:dyDescent="0.35">
      <c r="B68" s="18" t="s">
        <v>61</v>
      </c>
      <c r="C68" s="18"/>
      <c r="D68" s="53">
        <v>14</v>
      </c>
    </row>
    <row r="69" spans="2:4" x14ac:dyDescent="0.35">
      <c r="B69" s="18" t="s">
        <v>44</v>
      </c>
      <c r="C69" s="18"/>
      <c r="D69" s="53">
        <v>2</v>
      </c>
    </row>
    <row r="70" spans="2:4" x14ac:dyDescent="0.35">
      <c r="B70" s="18" t="s">
        <v>45</v>
      </c>
      <c r="C70" s="18"/>
      <c r="D70" s="53">
        <v>2</v>
      </c>
    </row>
    <row r="71" spans="2:4" x14ac:dyDescent="0.35">
      <c r="B71" s="13" t="s">
        <v>34</v>
      </c>
      <c r="C71" s="13"/>
      <c r="D71" s="53">
        <v>2</v>
      </c>
    </row>
    <row r="72" spans="2:4" x14ac:dyDescent="0.35">
      <c r="B72" s="13"/>
      <c r="C72" s="13"/>
      <c r="D72" s="53">
        <f>SUM(D64:D71)</f>
        <v>50</v>
      </c>
    </row>
    <row r="74" spans="2:4" x14ac:dyDescent="0.35">
      <c r="B74" s="51" t="s">
        <v>55</v>
      </c>
      <c r="C74" s="51"/>
      <c r="D74" s="52"/>
    </row>
  </sheetData>
  <mergeCells count="22">
    <mergeCell ref="T39:V39"/>
    <mergeCell ref="B3:B5"/>
    <mergeCell ref="D3:S4"/>
    <mergeCell ref="T3:W4"/>
    <mergeCell ref="D5:G5"/>
    <mergeCell ref="H5:K5"/>
    <mergeCell ref="L5:O5"/>
    <mergeCell ref="P5:S5"/>
    <mergeCell ref="T5:W5"/>
    <mergeCell ref="B39:C39"/>
    <mergeCell ref="D1:S1"/>
    <mergeCell ref="C3:C5"/>
    <mergeCell ref="B37:C37"/>
    <mergeCell ref="B38:C38"/>
    <mergeCell ref="X3:X6"/>
    <mergeCell ref="D35:E35"/>
    <mergeCell ref="H35:I35"/>
    <mergeCell ref="L35:M35"/>
    <mergeCell ref="P35:Q35"/>
    <mergeCell ref="T35:V35"/>
    <mergeCell ref="T37:V37"/>
    <mergeCell ref="T38:V38"/>
  </mergeCell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Szakmérnöki mintatanterv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Bende Zsolt</dc:creator>
  <cp:lastModifiedBy>Dr. H. Nagy Judit</cp:lastModifiedBy>
  <cp:lastPrinted>2025-03-19T14:36:34Z</cp:lastPrinted>
  <dcterms:created xsi:type="dcterms:W3CDTF">2024-12-14T16:43:26Z</dcterms:created>
  <dcterms:modified xsi:type="dcterms:W3CDTF">2025-03-24T09:47:13Z</dcterms:modified>
</cp:coreProperties>
</file>